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2024\rkpi 2024\1.-12.2024\"/>
    </mc:Choice>
  </mc:AlternateContent>
  <xr:revisionPtr revIDLastSave="0" documentId="13_ncr:1_{D8C1DECA-3071-41A6-B336-5ABC62447A9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5" i="5" l="1"/>
  <c r="E288" i="5"/>
  <c r="D103" i="8"/>
  <c r="D101" i="8" s="1"/>
  <c r="E95" i="6"/>
  <c r="L1448" i="9"/>
  <c r="J1448" i="9"/>
  <c r="F318" i="9"/>
  <c r="F317" i="9" s="1"/>
  <c r="F316" i="9"/>
  <c r="F315" i="9"/>
  <c r="F314" i="9"/>
  <c r="F313" i="9"/>
  <c r="F312" i="9" s="1"/>
  <c r="F311" i="9"/>
  <c r="F310" i="9"/>
  <c r="H309" i="9"/>
  <c r="G309" i="9"/>
  <c r="E309" i="9" s="1"/>
  <c r="B309" i="9" s="1"/>
  <c r="F309" i="9"/>
  <c r="F308" i="9"/>
  <c r="H307" i="9"/>
  <c r="E307" i="9" s="1"/>
  <c r="G307" i="9"/>
  <c r="F307" i="9"/>
  <c r="B307" i="9"/>
  <c r="H306" i="9"/>
  <c r="G306" i="9"/>
  <c r="F306" i="9"/>
  <c r="E306" i="9"/>
  <c r="B306" i="9" s="1"/>
  <c r="H305" i="9"/>
  <c r="G305" i="9"/>
  <c r="E305" i="9" s="1"/>
  <c r="F305" i="9"/>
  <c r="H304" i="9"/>
  <c r="G304" i="9"/>
  <c r="E304" i="9" s="1"/>
  <c r="B304" i="9" s="1"/>
  <c r="F304" i="9"/>
  <c r="H303" i="9"/>
  <c r="G303" i="9"/>
  <c r="E303" i="9" s="1"/>
  <c r="B303" i="9" s="1"/>
  <c r="F303" i="9"/>
  <c r="H302" i="9"/>
  <c r="G302" i="9"/>
  <c r="F302" i="9"/>
  <c r="E302" i="9"/>
  <c r="B302" i="9" s="1"/>
  <c r="H301" i="9"/>
  <c r="G301" i="9"/>
  <c r="E301" i="9" s="1"/>
  <c r="B301" i="9" s="1"/>
  <c r="F301" i="9"/>
  <c r="H300" i="9"/>
  <c r="G300" i="9"/>
  <c r="E300" i="9" s="1"/>
  <c r="B300" i="9" s="1"/>
  <c r="F300" i="9"/>
  <c r="H299" i="9"/>
  <c r="E299" i="9" s="1"/>
  <c r="G299" i="9"/>
  <c r="F299" i="9"/>
  <c r="B299" i="9"/>
  <c r="H298" i="9"/>
  <c r="E298" i="9" s="1"/>
  <c r="B298" i="9" s="1"/>
  <c r="G298" i="9"/>
  <c r="F298" i="9"/>
  <c r="H297" i="9"/>
  <c r="G297" i="9"/>
  <c r="E297" i="9" s="1"/>
  <c r="F297" i="9"/>
  <c r="H296" i="9"/>
  <c r="G296" i="9"/>
  <c r="E296" i="9" s="1"/>
  <c r="B296" i="9" s="1"/>
  <c r="F296" i="9"/>
  <c r="H295" i="9"/>
  <c r="E295" i="9" s="1"/>
  <c r="B295" i="9" s="1"/>
  <c r="G295" i="9"/>
  <c r="F295" i="9"/>
  <c r="H294" i="9"/>
  <c r="E294" i="9" s="1"/>
  <c r="B294" i="9" s="1"/>
  <c r="G294" i="9"/>
  <c r="F294" i="9"/>
  <c r="H293" i="9"/>
  <c r="G293" i="9"/>
  <c r="F293" i="9"/>
  <c r="H292" i="9"/>
  <c r="G292" i="9"/>
  <c r="E292" i="9" s="1"/>
  <c r="B292" i="9" s="1"/>
  <c r="F292" i="9"/>
  <c r="F291" i="9"/>
  <c r="F290" i="9"/>
  <c r="H289" i="9"/>
  <c r="G289" i="9"/>
  <c r="E289" i="9" s="1"/>
  <c r="F289" i="9"/>
  <c r="H288" i="9"/>
  <c r="G288" i="9"/>
  <c r="F288" i="9"/>
  <c r="H287" i="9"/>
  <c r="G287" i="9"/>
  <c r="F287" i="9"/>
  <c r="H286" i="9"/>
  <c r="G286" i="9"/>
  <c r="F286" i="9"/>
  <c r="F285" i="9"/>
  <c r="H284" i="9"/>
  <c r="G284" i="9"/>
  <c r="E284" i="9" s="1"/>
  <c r="F284" i="9"/>
  <c r="H283" i="9"/>
  <c r="G283" i="9"/>
  <c r="E283" i="9" s="1"/>
  <c r="B283" i="9" s="1"/>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E262" i="9"/>
  <c r="M261" i="9"/>
  <c r="L261" i="9"/>
  <c r="F261" i="9" s="1"/>
  <c r="B261" i="9" s="1"/>
  <c r="E261" i="9"/>
  <c r="M260" i="9"/>
  <c r="L260" i="9"/>
  <c r="E260" i="9"/>
  <c r="M259" i="9"/>
  <c r="L259" i="9"/>
  <c r="F259" i="9"/>
  <c r="E259" i="9"/>
  <c r="B259" i="9" s="1"/>
  <c r="M258" i="9"/>
  <c r="L258" i="9"/>
  <c r="F258" i="9"/>
  <c r="E258" i="9"/>
  <c r="B258" i="9" s="1"/>
  <c r="M257" i="9"/>
  <c r="L257" i="9"/>
  <c r="F257" i="9" s="1"/>
  <c r="B257" i="9" s="1"/>
  <c r="E257" i="9"/>
  <c r="M256" i="9"/>
  <c r="L256" i="9"/>
  <c r="E256" i="9"/>
  <c r="M255" i="9"/>
  <c r="L255" i="9"/>
  <c r="F255" i="9"/>
  <c r="E255" i="9"/>
  <c r="B255" i="9" s="1"/>
  <c r="M254" i="9"/>
  <c r="L254" i="9"/>
  <c r="F254" i="9"/>
  <c r="E254" i="9"/>
  <c r="B254" i="9" s="1"/>
  <c r="M253" i="9"/>
  <c r="L253" i="9"/>
  <c r="F253" i="9" s="1"/>
  <c r="B253" i="9" s="1"/>
  <c r="E253" i="9"/>
  <c r="M252" i="9"/>
  <c r="L252" i="9"/>
  <c r="F252" i="9" s="1"/>
  <c r="B252" i="9" s="1"/>
  <c r="E252" i="9"/>
  <c r="M251" i="9"/>
  <c r="L251" i="9"/>
  <c r="F251" i="9"/>
  <c r="E251" i="9"/>
  <c r="B251" i="9" s="1"/>
  <c r="M250" i="9"/>
  <c r="L250" i="9"/>
  <c r="F250" i="9"/>
  <c r="E250" i="9"/>
  <c r="B250" i="9" s="1"/>
  <c r="M249" i="9"/>
  <c r="L249" i="9"/>
  <c r="F249" i="9" s="1"/>
  <c r="B249" i="9" s="1"/>
  <c r="E249" i="9"/>
  <c r="M248" i="9"/>
  <c r="L248" i="9"/>
  <c r="F248" i="9" s="1"/>
  <c r="B248" i="9" s="1"/>
  <c r="E248" i="9"/>
  <c r="M247" i="9"/>
  <c r="L247" i="9"/>
  <c r="F247" i="9"/>
  <c r="E247" i="9"/>
  <c r="B247" i="9" s="1"/>
  <c r="M246" i="9"/>
  <c r="L246" i="9"/>
  <c r="F246" i="9"/>
  <c r="E246" i="9"/>
  <c r="M245" i="9"/>
  <c r="L245" i="9"/>
  <c r="F245" i="9" s="1"/>
  <c r="B245" i="9" s="1"/>
  <c r="E245" i="9"/>
  <c r="M244" i="9"/>
  <c r="L244" i="9"/>
  <c r="E244" i="9"/>
  <c r="M243" i="9"/>
  <c r="L243" i="9"/>
  <c r="F243" i="9"/>
  <c r="E243" i="9"/>
  <c r="B243" i="9" s="1"/>
  <c r="M242" i="9"/>
  <c r="L242" i="9"/>
  <c r="F242" i="9"/>
  <c r="E242" i="9"/>
  <c r="B242" i="9" s="1"/>
  <c r="M241" i="9"/>
  <c r="L241" i="9"/>
  <c r="F241" i="9" s="1"/>
  <c r="B241" i="9" s="1"/>
  <c r="E241" i="9"/>
  <c r="M240" i="9"/>
  <c r="L240" i="9"/>
  <c r="E240" i="9"/>
  <c r="M239" i="9"/>
  <c r="L239" i="9"/>
  <c r="F239" i="9"/>
  <c r="E239" i="9"/>
  <c r="B239" i="9" s="1"/>
  <c r="M238" i="9"/>
  <c r="L238" i="9"/>
  <c r="F238" i="9"/>
  <c r="E238" i="9"/>
  <c r="B238" i="9" s="1"/>
  <c r="M237" i="9"/>
  <c r="L237" i="9"/>
  <c r="F237" i="9" s="1"/>
  <c r="B237" i="9" s="1"/>
  <c r="E237" i="9"/>
  <c r="M236" i="9"/>
  <c r="L236" i="9"/>
  <c r="F236" i="9" s="1"/>
  <c r="B236" i="9" s="1"/>
  <c r="E236" i="9"/>
  <c r="M235" i="9"/>
  <c r="L235" i="9"/>
  <c r="F235" i="9"/>
  <c r="E235" i="9"/>
  <c r="B235" i="9" s="1"/>
  <c r="M234" i="9"/>
  <c r="L234" i="9"/>
  <c r="F234" i="9"/>
  <c r="E234" i="9"/>
  <c r="B234" i="9" s="1"/>
  <c r="M233" i="9"/>
  <c r="L233" i="9"/>
  <c r="F233" i="9" s="1"/>
  <c r="B233" i="9" s="1"/>
  <c r="E233" i="9"/>
  <c r="M232" i="9"/>
  <c r="L232" i="9"/>
  <c r="F232" i="9" s="1"/>
  <c r="B232" i="9" s="1"/>
  <c r="E232" i="9"/>
  <c r="M231" i="9"/>
  <c r="L231" i="9"/>
  <c r="F231" i="9"/>
  <c r="E231" i="9"/>
  <c r="B231" i="9" s="1"/>
  <c r="M230" i="9"/>
  <c r="L230" i="9"/>
  <c r="F230" i="9"/>
  <c r="E230" i="9"/>
  <c r="M229" i="9"/>
  <c r="L229" i="9"/>
  <c r="F229" i="9" s="1"/>
  <c r="B229" i="9" s="1"/>
  <c r="E229" i="9"/>
  <c r="M228" i="9"/>
  <c r="L228" i="9"/>
  <c r="E228" i="9"/>
  <c r="M227" i="9"/>
  <c r="L227" i="9"/>
  <c r="F227" i="9"/>
  <c r="E227" i="9"/>
  <c r="B227" i="9" s="1"/>
  <c r="M226" i="9"/>
  <c r="F226" i="9" s="1"/>
  <c r="B226" i="9" s="1"/>
  <c r="L226" i="9"/>
  <c r="E226" i="9"/>
  <c r="M225" i="9"/>
  <c r="L225" i="9"/>
  <c r="F225" i="9" s="1"/>
  <c r="B225" i="9" s="1"/>
  <c r="E225" i="9"/>
  <c r="M224" i="9"/>
  <c r="F224" i="9" s="1"/>
  <c r="B224" i="9" s="1"/>
  <c r="L224" i="9"/>
  <c r="E224" i="9"/>
  <c r="M223" i="9"/>
  <c r="F223" i="9" s="1"/>
  <c r="L223" i="9"/>
  <c r="E223" i="9"/>
  <c r="M222" i="9"/>
  <c r="F222" i="9" s="1"/>
  <c r="B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F216" i="9" s="1"/>
  <c r="B216" i="9" s="1"/>
  <c r="L216" i="9"/>
  <c r="E216" i="9"/>
  <c r="M215" i="9"/>
  <c r="L215" i="9"/>
  <c r="F215" i="9" s="1"/>
  <c r="E215" i="9"/>
  <c r="M214" i="9"/>
  <c r="L214" i="9"/>
  <c r="F214" i="9"/>
  <c r="B214" i="9" s="1"/>
  <c r="E214" i="9"/>
  <c r="E213" i="9"/>
  <c r="F212" i="9"/>
  <c r="F211" i="9"/>
  <c r="F210" i="9"/>
  <c r="F209" i="9"/>
  <c r="F208" i="9"/>
  <c r="F207" i="9"/>
  <c r="G206" i="9"/>
  <c r="E206" i="9" s="1"/>
  <c r="B206" i="9" s="1"/>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F165" i="9"/>
  <c r="F164" i="9"/>
  <c r="F163" i="9"/>
  <c r="F162" i="9"/>
  <c r="F161" i="9"/>
  <c r="H160" i="9"/>
  <c r="G160" i="9"/>
  <c r="F160" i="9"/>
  <c r="E160" i="9"/>
  <c r="B160" i="9" s="1"/>
  <c r="H159" i="9"/>
  <c r="G159" i="9"/>
  <c r="E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F143" i="9"/>
  <c r="H142" i="9"/>
  <c r="G142" i="9"/>
  <c r="E142" i="9" s="1"/>
  <c r="B142" i="9" s="1"/>
  <c r="F142" i="9"/>
  <c r="H141" i="9"/>
  <c r="E141" i="9" s="1"/>
  <c r="G141" i="9"/>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F135" i="9"/>
  <c r="E135" i="9"/>
  <c r="H134" i="9"/>
  <c r="G134" i="9"/>
  <c r="E134" i="9" s="1"/>
  <c r="B134" i="9" s="1"/>
  <c r="F134" i="9"/>
  <c r="H133" i="9"/>
  <c r="G133" i="9"/>
  <c r="E133" i="9" s="1"/>
  <c r="B133" i="9" s="1"/>
  <c r="F133" i="9"/>
  <c r="H132" i="9"/>
  <c r="G132" i="9"/>
  <c r="F132" i="9"/>
  <c r="E132" i="9"/>
  <c r="B132" i="9" s="1"/>
  <c r="H131" i="9"/>
  <c r="G131" i="9"/>
  <c r="F131" i="9"/>
  <c r="E131" i="9"/>
  <c r="H130" i="9"/>
  <c r="G130" i="9"/>
  <c r="E130" i="9" s="1"/>
  <c r="B130" i="9" s="1"/>
  <c r="F130" i="9"/>
  <c r="H129" i="9"/>
  <c r="G129" i="9"/>
  <c r="F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E117" i="9" s="1"/>
  <c r="B117" i="9" s="1"/>
  <c r="F117" i="9"/>
  <c r="H116" i="9"/>
  <c r="G116" i="9"/>
  <c r="F116" i="9"/>
  <c r="E116" i="9"/>
  <c r="B116" i="9" s="1"/>
  <c r="H115" i="9"/>
  <c r="G115" i="9"/>
  <c r="F115" i="9"/>
  <c r="E115" i="9"/>
  <c r="H114" i="9"/>
  <c r="G114" i="9"/>
  <c r="E114" i="9" s="1"/>
  <c r="B114" i="9" s="1"/>
  <c r="F114" i="9"/>
  <c r="H113" i="9"/>
  <c r="G113" i="9"/>
  <c r="F113" i="9"/>
  <c r="H112" i="9"/>
  <c r="G112" i="9"/>
  <c r="F112" i="9"/>
  <c r="E112" i="9"/>
  <c r="B112" i="9" s="1"/>
  <c r="H111" i="9"/>
  <c r="G111" i="9"/>
  <c r="F111" i="9"/>
  <c r="E111" i="9"/>
  <c r="B111" i="9" s="1"/>
  <c r="H110" i="9"/>
  <c r="G110" i="9"/>
  <c r="E110" i="9" s="1"/>
  <c r="B110" i="9" s="1"/>
  <c r="F110" i="9"/>
  <c r="H109" i="9"/>
  <c r="G109" i="9"/>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H102" i="9"/>
  <c r="G102" i="9"/>
  <c r="E102" i="9" s="1"/>
  <c r="B102" i="9" s="1"/>
  <c r="F102" i="9"/>
  <c r="H101" i="9"/>
  <c r="G101" i="9"/>
  <c r="E101" i="9" s="1"/>
  <c r="B101" i="9" s="1"/>
  <c r="F101" i="9"/>
  <c r="H100" i="9"/>
  <c r="G100" i="9"/>
  <c r="F100" i="9"/>
  <c r="E100" i="9"/>
  <c r="B100" i="9" s="1"/>
  <c r="H99" i="9"/>
  <c r="E99" i="9" s="1"/>
  <c r="G99" i="9"/>
  <c r="F99" i="9"/>
  <c r="H98" i="9"/>
  <c r="G98" i="9"/>
  <c r="E98" i="9" s="1"/>
  <c r="B98" i="9" s="1"/>
  <c r="F98" i="9"/>
  <c r="H97" i="9"/>
  <c r="G97" i="9"/>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H90" i="9"/>
  <c r="G90" i="9"/>
  <c r="E90" i="9" s="1"/>
  <c r="B90" i="9" s="1"/>
  <c r="F90" i="9"/>
  <c r="H89" i="9"/>
  <c r="G89" i="9"/>
  <c r="E89" i="9" s="1"/>
  <c r="B89" i="9" s="1"/>
  <c r="F89" i="9"/>
  <c r="H88" i="9"/>
  <c r="G88" i="9"/>
  <c r="F88" i="9"/>
  <c r="E88" i="9"/>
  <c r="B88" i="9" s="1"/>
  <c r="H87" i="9"/>
  <c r="G87" i="9"/>
  <c r="F87" i="9"/>
  <c r="E87" i="9"/>
  <c r="H86" i="9"/>
  <c r="G86" i="9"/>
  <c r="E86" i="9" s="1"/>
  <c r="B86" i="9" s="1"/>
  <c r="F86" i="9"/>
  <c r="H85" i="9"/>
  <c r="G85" i="9"/>
  <c r="F85" i="9"/>
  <c r="H84" i="9"/>
  <c r="G84" i="9"/>
  <c r="F84" i="9"/>
  <c r="E84" i="9"/>
  <c r="B84" i="9" s="1"/>
  <c r="H83" i="9"/>
  <c r="G83" i="9"/>
  <c r="F83" i="9"/>
  <c r="E83" i="9"/>
  <c r="B83" i="9" s="1"/>
  <c r="H82" i="9"/>
  <c r="G82" i="9"/>
  <c r="E82" i="9" s="1"/>
  <c r="B82" i="9" s="1"/>
  <c r="F82" i="9"/>
  <c r="H81" i="9"/>
  <c r="G81" i="9"/>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H74" i="9"/>
  <c r="G74" i="9"/>
  <c r="E74" i="9" s="1"/>
  <c r="B74" i="9" s="1"/>
  <c r="F74" i="9"/>
  <c r="H73" i="9"/>
  <c r="G73" i="9"/>
  <c r="E73" i="9" s="1"/>
  <c r="F73" i="9"/>
  <c r="B73" i="9"/>
  <c r="H72" i="9"/>
  <c r="G72" i="9"/>
  <c r="F72" i="9"/>
  <c r="E72" i="9"/>
  <c r="B72" i="9" s="1"/>
  <c r="H71" i="9"/>
  <c r="G71" i="9"/>
  <c r="F71" i="9"/>
  <c r="E71" i="9"/>
  <c r="H70" i="9"/>
  <c r="G70" i="9"/>
  <c r="F70" i="9"/>
  <c r="H69" i="9"/>
  <c r="G69" i="9"/>
  <c r="F69" i="9"/>
  <c r="H68" i="9"/>
  <c r="E68" i="9" s="1"/>
  <c r="B68" i="9" s="1"/>
  <c r="G68" i="9"/>
  <c r="F68" i="9"/>
  <c r="H67" i="9"/>
  <c r="G67" i="9"/>
  <c r="F67" i="9"/>
  <c r="E67" i="9"/>
  <c r="B67" i="9" s="1"/>
  <c r="H66" i="9"/>
  <c r="G66" i="9"/>
  <c r="E66" i="9" s="1"/>
  <c r="B66" i="9" s="1"/>
  <c r="F66" i="9"/>
  <c r="H65" i="9"/>
  <c r="G65" i="9"/>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H58" i="9"/>
  <c r="G58" i="9"/>
  <c r="E58" i="9" s="1"/>
  <c r="B58" i="9" s="1"/>
  <c r="F58" i="9"/>
  <c r="H57" i="9"/>
  <c r="G57" i="9"/>
  <c r="F57" i="9"/>
  <c r="E57" i="9"/>
  <c r="H56" i="9"/>
  <c r="G56" i="9"/>
  <c r="E56" i="9" s="1"/>
  <c r="B56" i="9" s="1"/>
  <c r="F56" i="9"/>
  <c r="H55" i="9"/>
  <c r="G55" i="9"/>
  <c r="E55" i="9" s="1"/>
  <c r="F55" i="9"/>
  <c r="B55" i="9"/>
  <c r="H54" i="9"/>
  <c r="G54" i="9"/>
  <c r="F54" i="9"/>
  <c r="E54" i="9"/>
  <c r="B54" i="9" s="1"/>
  <c r="H53" i="9"/>
  <c r="G53" i="9"/>
  <c r="F53" i="9"/>
  <c r="E53" i="9"/>
  <c r="H52" i="9"/>
  <c r="G52" i="9"/>
  <c r="E52" i="9" s="1"/>
  <c r="B52" i="9" s="1"/>
  <c r="F52" i="9"/>
  <c r="H51" i="9"/>
  <c r="G51" i="9"/>
  <c r="F51" i="9"/>
  <c r="H50" i="9"/>
  <c r="G50" i="9"/>
  <c r="F50" i="9"/>
  <c r="E50" i="9"/>
  <c r="B50" i="9" s="1"/>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G41" i="9"/>
  <c r="F41" i="9"/>
  <c r="H40" i="9"/>
  <c r="G40" i="9"/>
  <c r="F40" i="9"/>
  <c r="H39" i="9"/>
  <c r="G39" i="9"/>
  <c r="E39" i="9" s="1"/>
  <c r="F39" i="9"/>
  <c r="B39" i="9"/>
  <c r="H38" i="9"/>
  <c r="E38" i="9" s="1"/>
  <c r="B38" i="9" s="1"/>
  <c r="G38" i="9"/>
  <c r="F38" i="9"/>
  <c r="H37" i="9"/>
  <c r="G37" i="9"/>
  <c r="F37" i="9"/>
  <c r="E37" i="9"/>
  <c r="H36" i="9"/>
  <c r="G36" i="9"/>
  <c r="E36" i="9" s="1"/>
  <c r="B36" i="9" s="1"/>
  <c r="F36" i="9"/>
  <c r="H35" i="9"/>
  <c r="G35" i="9"/>
  <c r="F35" i="9"/>
  <c r="H34" i="9"/>
  <c r="E34" i="9" s="1"/>
  <c r="B34" i="9" s="1"/>
  <c r="G34" i="9"/>
  <c r="F34" i="9"/>
  <c r="H33" i="9"/>
  <c r="G33" i="9"/>
  <c r="E33" i="9" s="1"/>
  <c r="B33" i="9" s="1"/>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G26" i="9"/>
  <c r="F26" i="9"/>
  <c r="E26" i="9"/>
  <c r="B26" i="9" s="1"/>
  <c r="H25" i="9"/>
  <c r="G25" i="9"/>
  <c r="F25" i="9"/>
  <c r="E25" i="9"/>
  <c r="H24" i="9"/>
  <c r="G24" i="9"/>
  <c r="E24" i="9" s="1"/>
  <c r="B24" i="9" s="1"/>
  <c r="F24" i="9"/>
  <c r="H23" i="9"/>
  <c r="G23" i="9"/>
  <c r="F23" i="9"/>
  <c r="H22" i="9"/>
  <c r="G22" i="9"/>
  <c r="F22" i="9"/>
  <c r="E22" i="9"/>
  <c r="B22" i="9" s="1"/>
  <c r="F21" i="9"/>
  <c r="F4" i="9"/>
  <c r="O3" i="9"/>
  <c r="G275" i="9" s="1"/>
  <c r="E275" i="9" s="1"/>
  <c r="B275" i="9" s="1"/>
  <c r="I3" i="9"/>
  <c r="H3" i="9"/>
  <c r="G3" i="9"/>
  <c r="D95" i="8"/>
  <c r="C1570" i="1" s="1"/>
  <c r="D90" i="8"/>
  <c r="D85" i="8"/>
  <c r="D80" i="8"/>
  <c r="C1555" i="1" s="1"/>
  <c r="D75" i="8"/>
  <c r="D70" i="8"/>
  <c r="C1545" i="1" s="1"/>
  <c r="D65" i="8"/>
  <c r="D60" i="8"/>
  <c r="C1535" i="1" s="1"/>
  <c r="D55" i="8"/>
  <c r="D50" i="8"/>
  <c r="C1525" i="1" s="1"/>
  <c r="D44" i="8"/>
  <c r="D36" i="8"/>
  <c r="D26" i="8"/>
  <c r="D24" i="8" s="1"/>
  <c r="D18" i="8"/>
  <c r="C1493" i="1" s="1"/>
  <c r="D8" i="8"/>
  <c r="C1483" i="1" s="1"/>
  <c r="G1483" i="1" s="1"/>
  <c r="E44" i="7"/>
  <c r="D44" i="7"/>
  <c r="E39" i="7"/>
  <c r="D39" i="7"/>
  <c r="D38" i="7" s="1"/>
  <c r="H31" i="3" s="1"/>
  <c r="E38" i="7"/>
  <c r="E30" i="7"/>
  <c r="D30" i="7"/>
  <c r="E23" i="7"/>
  <c r="E22" i="7" s="1"/>
  <c r="I30" i="3" s="1"/>
  <c r="D23" i="7"/>
  <c r="D22" i="7" s="1"/>
  <c r="E14" i="7"/>
  <c r="D14" i="7"/>
  <c r="E7" i="7"/>
  <c r="E6" i="7" s="1"/>
  <c r="D1437" i="1"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1388" i="1" s="1"/>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E250" i="5"/>
  <c r="F250" i="5" s="1"/>
  <c r="D250" i="5"/>
  <c r="F249" i="5"/>
  <c r="F248" i="5"/>
  <c r="F247" i="5"/>
  <c r="E246" i="5"/>
  <c r="D246" i="5"/>
  <c r="F246" i="5" s="1"/>
  <c r="D245" i="5"/>
  <c r="F245" i="5" s="1"/>
  <c r="F244" i="5"/>
  <c r="F243" i="5"/>
  <c r="E242" i="5"/>
  <c r="D242" i="5"/>
  <c r="F242" i="5" s="1"/>
  <c r="F241" i="5"/>
  <c r="F240" i="5"/>
  <c r="E239" i="5"/>
  <c r="F239" i="5" s="1"/>
  <c r="D239" i="5"/>
  <c r="D238" i="5"/>
  <c r="D237"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E190" i="5" s="1"/>
  <c r="D198" i="5"/>
  <c r="F198" i="5" s="1"/>
  <c r="F197" i="5"/>
  <c r="F196" i="5"/>
  <c r="F195" i="5"/>
  <c r="F194" i="5"/>
  <c r="F193" i="5"/>
  <c r="F192" i="5"/>
  <c r="F191" i="5"/>
  <c r="E191" i="5"/>
  <c r="D191" i="5"/>
  <c r="D190" i="5"/>
  <c r="G310" i="9" s="1"/>
  <c r="F189" i="5"/>
  <c r="F188" i="5"/>
  <c r="F187" i="5"/>
  <c r="F186" i="5"/>
  <c r="F185" i="5"/>
  <c r="F184" i="5"/>
  <c r="F183" i="5"/>
  <c r="F182" i="5"/>
  <c r="F181" i="5"/>
  <c r="E180" i="5"/>
  <c r="E177" i="5" s="1"/>
  <c r="H308" i="9" s="1"/>
  <c r="D180" i="5"/>
  <c r="D177" i="5" s="1"/>
  <c r="F179" i="5"/>
  <c r="F178" i="5"/>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E135" i="5"/>
  <c r="F135" i="5" s="1"/>
  <c r="D135" i="5"/>
  <c r="D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D78" i="5" s="1"/>
  <c r="E78" i="5"/>
  <c r="D1056" i="1"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D12"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E632" i="4"/>
  <c r="D632" i="4"/>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E417" i="4"/>
  <c r="F417" i="4" s="1"/>
  <c r="D417" i="4"/>
  <c r="E416" i="4"/>
  <c r="D416" i="4"/>
  <c r="D643" i="4" s="1"/>
  <c r="F643" i="4" s="1"/>
  <c r="F411" i="4"/>
  <c r="F410" i="4"/>
  <c r="F409" i="4"/>
  <c r="F406" i="4"/>
  <c r="F405" i="4"/>
  <c r="F404" i="4"/>
  <c r="F403" i="4"/>
  <c r="E402" i="4"/>
  <c r="D397" i="1" s="1"/>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F317" i="4" s="1"/>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59" i="1" s="1"/>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F153" i="4"/>
  <c r="E153" i="4"/>
  <c r="D153" i="4"/>
  <c r="D152" i="4" s="1"/>
  <c r="F150" i="4"/>
  <c r="F149" i="4"/>
  <c r="F148" i="4"/>
  <c r="F147" i="4"/>
  <c r="F146" i="4"/>
  <c r="F145" i="4"/>
  <c r="F144" i="4"/>
  <c r="F143" i="4"/>
  <c r="F142" i="4"/>
  <c r="F141" i="4"/>
  <c r="F140" i="4"/>
  <c r="E140" i="4"/>
  <c r="E139" i="4" s="1"/>
  <c r="D140" i="4"/>
  <c r="D139" i="4"/>
  <c r="F138" i="4"/>
  <c r="F137" i="4"/>
  <c r="F136" i="4"/>
  <c r="F135" i="4"/>
  <c r="E134" i="4"/>
  <c r="D134" i="4"/>
  <c r="E133" i="4"/>
  <c r="D129" i="1" s="1"/>
  <c r="F132" i="4"/>
  <c r="F131" i="4"/>
  <c r="F130" i="4"/>
  <c r="F129" i="4"/>
  <c r="E128" i="4"/>
  <c r="F128" i="4" s="1"/>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1" i="4"/>
  <c r="F60" i="4"/>
  <c r="E59" i="4"/>
  <c r="D59" i="4"/>
  <c r="F59" i="4" s="1"/>
  <c r="F58" i="4"/>
  <c r="F57" i="4"/>
  <c r="F56" i="4"/>
  <c r="F55" i="4"/>
  <c r="F54" i="4"/>
  <c r="E54" i="4"/>
  <c r="D54" i="4"/>
  <c r="F53" i="4"/>
  <c r="F52" i="4"/>
  <c r="F51" i="4"/>
  <c r="E51" i="4"/>
  <c r="D51" i="4"/>
  <c r="D50"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C1575" i="1"/>
  <c r="H1575" i="1" s="1"/>
  <c r="C1574" i="1"/>
  <c r="H1574" i="1" s="1"/>
  <c r="C1573" i="1"/>
  <c r="C1572" i="1"/>
  <c r="G1572" i="1" s="1"/>
  <c r="C1571" i="1"/>
  <c r="H1571" i="1" s="1"/>
  <c r="C1569" i="1"/>
  <c r="H1568" i="1"/>
  <c r="C1568" i="1"/>
  <c r="G1568" i="1" s="1"/>
  <c r="C1567" i="1"/>
  <c r="H1567" i="1" s="1"/>
  <c r="C1566" i="1"/>
  <c r="H1566" i="1" s="1"/>
  <c r="C1565" i="1"/>
  <c r="C1564" i="1"/>
  <c r="G1564" i="1" s="1"/>
  <c r="C1563" i="1"/>
  <c r="H1563" i="1" s="1"/>
  <c r="G1562" i="1"/>
  <c r="C1562" i="1"/>
  <c r="H1562" i="1" s="1"/>
  <c r="C1561" i="1"/>
  <c r="C1560" i="1"/>
  <c r="G1560" i="1" s="1"/>
  <c r="C1559" i="1"/>
  <c r="H1559" i="1" s="1"/>
  <c r="C1558" i="1"/>
  <c r="H1558" i="1" s="1"/>
  <c r="C1557" i="1"/>
  <c r="C1556" i="1"/>
  <c r="G1556" i="1" s="1"/>
  <c r="H1555" i="1"/>
  <c r="G1555" i="1"/>
  <c r="C1554" i="1"/>
  <c r="C1553" i="1"/>
  <c r="C1552" i="1"/>
  <c r="G1552" i="1" s="1"/>
  <c r="C1551" i="1"/>
  <c r="G1551" i="1" s="1"/>
  <c r="C1550" i="1"/>
  <c r="C1549" i="1"/>
  <c r="C1548" i="1"/>
  <c r="G1548" i="1" s="1"/>
  <c r="C1547" i="1"/>
  <c r="H1547" i="1" s="1"/>
  <c r="C1546" i="1"/>
  <c r="C1544" i="1"/>
  <c r="G1544" i="1" s="1"/>
  <c r="C1543" i="1"/>
  <c r="H1543" i="1" s="1"/>
  <c r="C1542" i="1"/>
  <c r="C1541" i="1"/>
  <c r="C1540" i="1"/>
  <c r="G1540" i="1" s="1"/>
  <c r="C1539" i="1"/>
  <c r="H1539" i="1" s="1"/>
  <c r="C1538" i="1"/>
  <c r="C1537" i="1"/>
  <c r="C1536" i="1"/>
  <c r="G1536" i="1" s="1"/>
  <c r="H1535" i="1"/>
  <c r="G1535" i="1"/>
  <c r="C1534" i="1"/>
  <c r="H1534" i="1" s="1"/>
  <c r="C1533" i="1"/>
  <c r="H1532" i="1"/>
  <c r="C1532" i="1"/>
  <c r="G1532" i="1" s="1"/>
  <c r="C1531" i="1"/>
  <c r="H1531" i="1" s="1"/>
  <c r="C1530" i="1"/>
  <c r="H1530" i="1" s="1"/>
  <c r="C1529" i="1"/>
  <c r="C1528" i="1"/>
  <c r="G1528" i="1" s="1"/>
  <c r="C1527" i="1"/>
  <c r="H1527" i="1" s="1"/>
  <c r="C1526" i="1"/>
  <c r="H1526" i="1" s="1"/>
  <c r="C1523" i="1"/>
  <c r="G1523" i="1" s="1"/>
  <c r="C1522" i="1"/>
  <c r="H1522" i="1" s="1"/>
  <c r="C1521" i="1"/>
  <c r="C1520" i="1"/>
  <c r="G1520" i="1" s="1"/>
  <c r="H1519" i="1"/>
  <c r="C1519" i="1"/>
  <c r="G1519" i="1" s="1"/>
  <c r="C1516" i="1"/>
  <c r="G1516" i="1" s="1"/>
  <c r="G1515" i="1"/>
  <c r="C1515" i="1"/>
  <c r="H1515" i="1" s="1"/>
  <c r="C1514" i="1"/>
  <c r="H1514" i="1" s="1"/>
  <c r="C1513" i="1"/>
  <c r="C1512" i="1"/>
  <c r="G1512" i="1" s="1"/>
  <c r="C1511" i="1"/>
  <c r="H1511" i="1" s="1"/>
  <c r="C1510" i="1"/>
  <c r="H1510" i="1" s="1"/>
  <c r="C1509" i="1"/>
  <c r="C1508" i="1"/>
  <c r="G1508" i="1" s="1"/>
  <c r="C1507" i="1"/>
  <c r="G1507" i="1" s="1"/>
  <c r="C1506" i="1"/>
  <c r="C1505" i="1"/>
  <c r="H1505" i="1" s="1"/>
  <c r="C1504" i="1"/>
  <c r="C1503" i="1"/>
  <c r="H1503" i="1" s="1"/>
  <c r="C1502" i="1"/>
  <c r="G1502" i="1" s="1"/>
  <c r="C1500" i="1"/>
  <c r="G1500" i="1" s="1"/>
  <c r="C1499" i="1"/>
  <c r="H1499" i="1" s="1"/>
  <c r="C1498" i="1"/>
  <c r="C1497" i="1"/>
  <c r="H1497" i="1" s="1"/>
  <c r="C1496" i="1"/>
  <c r="G1495" i="1"/>
  <c r="C1495" i="1"/>
  <c r="H1495" i="1" s="1"/>
  <c r="C1494" i="1"/>
  <c r="G1494" i="1" s="1"/>
  <c r="C1492" i="1"/>
  <c r="G1492" i="1" s="1"/>
  <c r="C1491" i="1"/>
  <c r="H1491" i="1" s="1"/>
  <c r="C1490" i="1"/>
  <c r="C1489" i="1"/>
  <c r="H1489" i="1" s="1"/>
  <c r="C1488" i="1"/>
  <c r="C1487" i="1"/>
  <c r="H1487" i="1" s="1"/>
  <c r="C1486" i="1"/>
  <c r="H1486" i="1" s="1"/>
  <c r="C1485" i="1"/>
  <c r="C1484" i="1"/>
  <c r="G1484" i="1" s="1"/>
  <c r="C1482" i="1"/>
  <c r="C1480" i="1"/>
  <c r="D1479" i="1"/>
  <c r="G1479" i="1" s="1"/>
  <c r="C1479" i="1"/>
  <c r="H1478" i="1"/>
  <c r="G1478" i="1"/>
  <c r="I1478" i="1" s="1"/>
  <c r="D1478" i="1"/>
  <c r="C1478" i="1"/>
  <c r="J1478" i="1" s="1"/>
  <c r="D1477" i="1"/>
  <c r="C1477" i="1"/>
  <c r="H1477" i="1" s="1"/>
  <c r="D1476" i="1"/>
  <c r="C1476" i="1"/>
  <c r="D1475" i="1"/>
  <c r="C1475" i="1"/>
  <c r="D1474" i="1"/>
  <c r="G1474" i="1" s="1"/>
  <c r="C1474" i="1"/>
  <c r="H1473" i="1"/>
  <c r="G1473" i="1"/>
  <c r="I1473" i="1" s="1"/>
  <c r="D1473" i="1"/>
  <c r="C1473" i="1"/>
  <c r="J1473" i="1" s="1"/>
  <c r="D1472" i="1"/>
  <c r="C1472" i="1"/>
  <c r="H1472" i="1" s="1"/>
  <c r="D1471" i="1"/>
  <c r="C1471" i="1"/>
  <c r="D1470" i="1"/>
  <c r="C1470" i="1"/>
  <c r="D1469" i="1"/>
  <c r="C1469" i="1"/>
  <c r="D1468" i="1"/>
  <c r="G1468" i="1" s="1"/>
  <c r="C1468" i="1"/>
  <c r="H1467" i="1"/>
  <c r="G1467" i="1"/>
  <c r="I1467" i="1" s="1"/>
  <c r="D1467" i="1"/>
  <c r="C1467" i="1"/>
  <c r="J1467" i="1" s="1"/>
  <c r="D1466" i="1"/>
  <c r="C1466" i="1"/>
  <c r="H1466" i="1" s="1"/>
  <c r="D1465" i="1"/>
  <c r="C1465" i="1"/>
  <c r="D1464" i="1"/>
  <c r="G1464" i="1" s="1"/>
  <c r="C1464" i="1"/>
  <c r="H1463" i="1"/>
  <c r="G1463" i="1"/>
  <c r="I1463" i="1" s="1"/>
  <c r="D1463" i="1"/>
  <c r="C1463" i="1"/>
  <c r="J1463" i="1" s="1"/>
  <c r="D1462" i="1"/>
  <c r="C1462" i="1"/>
  <c r="H1462" i="1" s="1"/>
  <c r="G1461" i="1"/>
  <c r="D1461" i="1"/>
  <c r="C1461" i="1"/>
  <c r="H1460" i="1"/>
  <c r="D1460" i="1"/>
  <c r="C1460" i="1"/>
  <c r="J1460" i="1" s="1"/>
  <c r="D1459" i="1"/>
  <c r="C1459" i="1"/>
  <c r="G1458" i="1"/>
  <c r="D1458" i="1"/>
  <c r="C1458" i="1"/>
  <c r="J1458" i="1" s="1"/>
  <c r="G1457" i="1"/>
  <c r="D1457" i="1"/>
  <c r="C1457" i="1"/>
  <c r="H1456" i="1"/>
  <c r="D1456" i="1"/>
  <c r="C1456" i="1"/>
  <c r="J1456" i="1" s="1"/>
  <c r="D1455" i="1"/>
  <c r="C1455" i="1"/>
  <c r="D1454" i="1"/>
  <c r="C1454" i="1"/>
  <c r="H1454" i="1" s="1"/>
  <c r="D1453" i="1"/>
  <c r="H1452" i="1"/>
  <c r="D1452" i="1"/>
  <c r="C1452" i="1"/>
  <c r="J1452" i="1" s="1"/>
  <c r="J1451" i="1"/>
  <c r="D1451" i="1"/>
  <c r="C1451" i="1"/>
  <c r="G1450" i="1"/>
  <c r="D1450" i="1"/>
  <c r="C1450" i="1"/>
  <c r="J1450" i="1" s="1"/>
  <c r="G1449" i="1"/>
  <c r="D1449" i="1"/>
  <c r="C1449" i="1"/>
  <c r="H1448" i="1"/>
  <c r="D1448" i="1"/>
  <c r="C1448" i="1"/>
  <c r="J1448" i="1" s="1"/>
  <c r="J1447" i="1"/>
  <c r="D1447" i="1"/>
  <c r="C1447" i="1"/>
  <c r="G1446" i="1"/>
  <c r="D1446" i="1"/>
  <c r="C1446" i="1"/>
  <c r="J1446" i="1" s="1"/>
  <c r="D1445" i="1"/>
  <c r="H1445" i="1" s="1"/>
  <c r="C1445" i="1"/>
  <c r="J1445" i="1" s="1"/>
  <c r="H1444" i="1"/>
  <c r="G1444" i="1"/>
  <c r="I1444" i="1" s="1"/>
  <c r="D1444" i="1"/>
  <c r="J1444" i="1" s="1"/>
  <c r="C1444" i="1"/>
  <c r="D1443" i="1"/>
  <c r="C1443" i="1"/>
  <c r="G1443" i="1" s="1"/>
  <c r="J1442" i="1"/>
  <c r="D1442" i="1"/>
  <c r="H1442" i="1" s="1"/>
  <c r="C1442" i="1"/>
  <c r="D1441" i="1"/>
  <c r="H1441" i="1" s="1"/>
  <c r="C1441" i="1"/>
  <c r="D1440" i="1"/>
  <c r="J1440" i="1" s="1"/>
  <c r="C1440" i="1"/>
  <c r="D1439" i="1"/>
  <c r="C1439" i="1"/>
  <c r="G1439" i="1" s="1"/>
  <c r="D1438" i="1"/>
  <c r="C1438" i="1"/>
  <c r="H1438" i="1" s="1"/>
  <c r="C1437" i="1"/>
  <c r="H1434" i="1"/>
  <c r="D1434" i="1"/>
  <c r="C1434" i="1"/>
  <c r="D1433" i="1"/>
  <c r="H1433" i="1" s="1"/>
  <c r="C1433" i="1"/>
  <c r="D1432" i="1"/>
  <c r="C1432" i="1"/>
  <c r="D1431" i="1"/>
  <c r="C1431" i="1"/>
  <c r="G1431" i="1" s="1"/>
  <c r="H1430" i="1"/>
  <c r="D1430" i="1"/>
  <c r="C1430" i="1"/>
  <c r="D1429" i="1"/>
  <c r="H1429" i="1" s="1"/>
  <c r="C1429" i="1"/>
  <c r="D1428" i="1"/>
  <c r="C1428" i="1"/>
  <c r="D1427" i="1"/>
  <c r="C1427" i="1"/>
  <c r="G1427" i="1" s="1"/>
  <c r="H1426" i="1"/>
  <c r="D1426" i="1"/>
  <c r="C1426" i="1"/>
  <c r="D1425" i="1"/>
  <c r="H1425" i="1" s="1"/>
  <c r="C1425" i="1"/>
  <c r="D1424" i="1"/>
  <c r="C1424" i="1"/>
  <c r="D1423" i="1"/>
  <c r="H1422" i="1"/>
  <c r="D1422" i="1"/>
  <c r="C1422" i="1"/>
  <c r="D1421" i="1"/>
  <c r="H1421" i="1" s="1"/>
  <c r="C1421" i="1"/>
  <c r="D1420" i="1"/>
  <c r="C1420" i="1"/>
  <c r="D1419" i="1"/>
  <c r="C1419" i="1"/>
  <c r="G1419" i="1" s="1"/>
  <c r="H1418" i="1"/>
  <c r="D1418" i="1"/>
  <c r="C1418" i="1"/>
  <c r="D1417" i="1"/>
  <c r="H1417" i="1" s="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G1304" i="1" s="1"/>
  <c r="H1303" i="1"/>
  <c r="D1303" i="1"/>
  <c r="C1303" i="1"/>
  <c r="G1303" i="1" s="1"/>
  <c r="H1302" i="1"/>
  <c r="D1302" i="1"/>
  <c r="C1302" i="1"/>
  <c r="G1302" i="1" s="1"/>
  <c r="H1301" i="1"/>
  <c r="D1301" i="1"/>
  <c r="C1301" i="1"/>
  <c r="G1301" i="1" s="1"/>
  <c r="H1300" i="1"/>
  <c r="D1300" i="1"/>
  <c r="C1300" i="1"/>
  <c r="G1300" i="1" s="1"/>
  <c r="D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G1270" i="1"/>
  <c r="D1270" i="1"/>
  <c r="C1270" i="1"/>
  <c r="H1269" i="1"/>
  <c r="G1269" i="1"/>
  <c r="D1269" i="1"/>
  <c r="C1269" i="1"/>
  <c r="H1268" i="1"/>
  <c r="G1268" i="1"/>
  <c r="D1268" i="1"/>
  <c r="C1268" i="1"/>
  <c r="H1267" i="1"/>
  <c r="G1267" i="1"/>
  <c r="D1267" i="1"/>
  <c r="C1267" i="1"/>
  <c r="H1266" i="1"/>
  <c r="D1266" i="1"/>
  <c r="G1266" i="1" s="1"/>
  <c r="C1266" i="1"/>
  <c r="H1265" i="1"/>
  <c r="G1265" i="1"/>
  <c r="D1265" i="1"/>
  <c r="C1265" i="1"/>
  <c r="H1264" i="1"/>
  <c r="D1264" i="1"/>
  <c r="G1264" i="1" s="1"/>
  <c r="C1264" i="1"/>
  <c r="H1263" i="1"/>
  <c r="G1263" i="1"/>
  <c r="D1263" i="1"/>
  <c r="C1263" i="1"/>
  <c r="H1262"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G1243" i="1"/>
  <c r="D1243" i="1"/>
  <c r="C1243" i="1"/>
  <c r="H1242" i="1"/>
  <c r="G1242" i="1"/>
  <c r="D1242" i="1"/>
  <c r="C1242" i="1"/>
  <c r="D1241" i="1"/>
  <c r="G1241" i="1" s="1"/>
  <c r="C1241" i="1"/>
  <c r="H1240" i="1"/>
  <c r="D1240" i="1"/>
  <c r="G1240" i="1" s="1"/>
  <c r="C1240" i="1"/>
  <c r="H1239" i="1"/>
  <c r="G1239" i="1"/>
  <c r="D1239" i="1"/>
  <c r="C1239" i="1"/>
  <c r="H1238" i="1"/>
  <c r="G1238" i="1"/>
  <c r="D1238" i="1"/>
  <c r="C1238" i="1"/>
  <c r="H1237" i="1"/>
  <c r="G1237" i="1"/>
  <c r="D1237" i="1"/>
  <c r="C1237"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G1228" i="1" s="1"/>
  <c r="C1228"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H1217" i="1"/>
  <c r="D1217" i="1"/>
  <c r="G1217" i="1" s="1"/>
  <c r="C1217" i="1"/>
  <c r="H1216" i="1"/>
  <c r="D1216" i="1"/>
  <c r="G1216" i="1" s="1"/>
  <c r="C1216" i="1"/>
  <c r="C1215" i="1"/>
  <c r="C1214" i="1"/>
  <c r="H1213" i="1"/>
  <c r="D1213" i="1"/>
  <c r="G1213" i="1" s="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H1165" i="1" s="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H1156" i="1" s="1"/>
  <c r="C1156" i="1"/>
  <c r="D1155" i="1"/>
  <c r="H1155" i="1" s="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D1144" i="1"/>
  <c r="H1144" i="1" s="1"/>
  <c r="C1144" i="1"/>
  <c r="H1143" i="1"/>
  <c r="G1143" i="1"/>
  <c r="D1143" i="1"/>
  <c r="C1143" i="1"/>
  <c r="D1142" i="1"/>
  <c r="H1142" i="1" s="1"/>
  <c r="C1142" i="1"/>
  <c r="D1141" i="1"/>
  <c r="G1141" i="1" s="1"/>
  <c r="C1141" i="1"/>
  <c r="H1140" i="1"/>
  <c r="G1140" i="1"/>
  <c r="D1140" i="1"/>
  <c r="C1140" i="1"/>
  <c r="D1139" i="1"/>
  <c r="H1139" i="1" s="1"/>
  <c r="C1139" i="1"/>
  <c r="D1138" i="1"/>
  <c r="G1138" i="1" s="1"/>
  <c r="C1138" i="1"/>
  <c r="D1137" i="1"/>
  <c r="H1137" i="1" s="1"/>
  <c r="C1137" i="1"/>
  <c r="H1136" i="1"/>
  <c r="G1136" i="1"/>
  <c r="D1136" i="1"/>
  <c r="C1136" i="1"/>
  <c r="D1135" i="1"/>
  <c r="G1135" i="1" s="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D1118" i="1"/>
  <c r="G1118" i="1" s="1"/>
  <c r="C1118" i="1"/>
  <c r="H1117" i="1"/>
  <c r="G1117" i="1"/>
  <c r="D1117" i="1"/>
  <c r="C1117" i="1"/>
  <c r="H1116" i="1"/>
  <c r="G1116" i="1"/>
  <c r="D1116" i="1"/>
  <c r="C1116" i="1"/>
  <c r="H1115" i="1"/>
  <c r="G1115" i="1"/>
  <c r="D1115" i="1"/>
  <c r="C1115" i="1"/>
  <c r="H1114" i="1"/>
  <c r="G1114" i="1"/>
  <c r="D1114" i="1"/>
  <c r="C1114"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D1042" i="1"/>
  <c r="G1042" i="1" s="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D1035" i="1"/>
  <c r="G1035" i="1" s="1"/>
  <c r="C1035" i="1"/>
  <c r="H1034" i="1"/>
  <c r="G1034" i="1"/>
  <c r="D1034" i="1"/>
  <c r="C1034" i="1"/>
  <c r="H1033" i="1"/>
  <c r="D1033" i="1"/>
  <c r="G1033" i="1" s="1"/>
  <c r="C1033" i="1"/>
  <c r="H1032" i="1"/>
  <c r="D1032" i="1"/>
  <c r="G1032" i="1" s="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D1025" i="1"/>
  <c r="G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2" i="1" s="1"/>
  <c r="C1012" i="1"/>
  <c r="H1011" i="1"/>
  <c r="G1011" i="1"/>
  <c r="D1011" i="1"/>
  <c r="C1011" i="1"/>
  <c r="H1010" i="1"/>
  <c r="G1010" i="1"/>
  <c r="D1010" i="1"/>
  <c r="C1010" i="1"/>
  <c r="H1009" i="1"/>
  <c r="G1009" i="1"/>
  <c r="D1009" i="1"/>
  <c r="C1009" i="1"/>
  <c r="D1008" i="1"/>
  <c r="H1008" i="1" s="1"/>
  <c r="C1008" i="1"/>
  <c r="D1007" i="1"/>
  <c r="H1007" i="1" s="1"/>
  <c r="C1007" i="1"/>
  <c r="D1006" i="1"/>
  <c r="H1006" i="1" s="1"/>
  <c r="C1006" i="1"/>
  <c r="H1005" i="1"/>
  <c r="G1005" i="1"/>
  <c r="D1005" i="1"/>
  <c r="C1005" i="1"/>
  <c r="H1004" i="1"/>
  <c r="D1004" i="1"/>
  <c r="G1004" i="1" s="1"/>
  <c r="C1004" i="1"/>
  <c r="H1003" i="1"/>
  <c r="G1003" i="1"/>
  <c r="D1003" i="1"/>
  <c r="C1003" i="1"/>
  <c r="D1002" i="1"/>
  <c r="H1002" i="1" s="1"/>
  <c r="C1002" i="1"/>
  <c r="D1001" i="1"/>
  <c r="H1001" i="1" s="1"/>
  <c r="C1001" i="1"/>
  <c r="D1000" i="1"/>
  <c r="H1000" i="1" s="1"/>
  <c r="C1000" i="1"/>
  <c r="H999" i="1"/>
  <c r="G999" i="1"/>
  <c r="D999" i="1"/>
  <c r="C999" i="1"/>
  <c r="D998" i="1"/>
  <c r="H998" i="1" s="1"/>
  <c r="C998" i="1"/>
  <c r="D997" i="1"/>
  <c r="H997" i="1" s="1"/>
  <c r="C997" i="1"/>
  <c r="D996" i="1"/>
  <c r="H996" i="1" s="1"/>
  <c r="C996" i="1"/>
  <c r="D995" i="1"/>
  <c r="H995" i="1" s="1"/>
  <c r="C995" i="1"/>
  <c r="D994" i="1"/>
  <c r="H994" i="1" s="1"/>
  <c r="C994" i="1"/>
  <c r="D993" i="1"/>
  <c r="H993" i="1" s="1"/>
  <c r="C993" i="1"/>
  <c r="H992" i="1"/>
  <c r="G992" i="1"/>
  <c r="D992" i="1"/>
  <c r="C992" i="1"/>
  <c r="D991" i="1"/>
  <c r="H991" i="1" s="1"/>
  <c r="C991" i="1"/>
  <c r="C990" i="1"/>
  <c r="H989" i="1"/>
  <c r="D989" i="1"/>
  <c r="G989" i="1" s="1"/>
  <c r="C989" i="1"/>
  <c r="H988" i="1"/>
  <c r="D988" i="1"/>
  <c r="G988" i="1" s="1"/>
  <c r="C988" i="1"/>
  <c r="D987" i="1"/>
  <c r="G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G812"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G723" i="1"/>
  <c r="D723" i="1"/>
  <c r="H723" i="1" s="1"/>
  <c r="C723" i="1"/>
  <c r="D722" i="1"/>
  <c r="G722" i="1" s="1"/>
  <c r="C722" i="1"/>
  <c r="H721" i="1"/>
  <c r="G721" i="1"/>
  <c r="D721" i="1"/>
  <c r="C721" i="1"/>
  <c r="H720" i="1"/>
  <c r="D720" i="1"/>
  <c r="G720" i="1" s="1"/>
  <c r="C720" i="1"/>
  <c r="D719" i="1"/>
  <c r="H719" i="1" s="1"/>
  <c r="C719" i="1"/>
  <c r="D718" i="1"/>
  <c r="H718" i="1" s="1"/>
  <c r="C718" i="1"/>
  <c r="D717" i="1"/>
  <c r="G717" i="1" s="1"/>
  <c r="C717" i="1"/>
  <c r="D716" i="1"/>
  <c r="H716" i="1" s="1"/>
  <c r="C716" i="1"/>
  <c r="D715" i="1"/>
  <c r="G715" i="1" s="1"/>
  <c r="C715" i="1"/>
  <c r="H714" i="1"/>
  <c r="G714" i="1"/>
  <c r="D714" i="1"/>
  <c r="C714" i="1"/>
  <c r="D713" i="1"/>
  <c r="H713" i="1" s="1"/>
  <c r="C713" i="1"/>
  <c r="H712" i="1"/>
  <c r="G712" i="1"/>
  <c r="D712" i="1"/>
  <c r="C712" i="1"/>
  <c r="D711" i="1"/>
  <c r="H711" i="1" s="1"/>
  <c r="C711" i="1"/>
  <c r="D710" i="1"/>
  <c r="G710" i="1" s="1"/>
  <c r="C710" i="1"/>
  <c r="D709" i="1"/>
  <c r="H709" i="1" s="1"/>
  <c r="C709" i="1"/>
  <c r="H708" i="1"/>
  <c r="G708" i="1"/>
  <c r="D708" i="1"/>
  <c r="C708" i="1"/>
  <c r="H707" i="1"/>
  <c r="G707" i="1"/>
  <c r="D707" i="1"/>
  <c r="C707" i="1"/>
  <c r="H706" i="1"/>
  <c r="G706" i="1"/>
  <c r="D706" i="1"/>
  <c r="C706" i="1"/>
  <c r="D705" i="1"/>
  <c r="H705" i="1" s="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G687"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G412" i="1" s="1"/>
  <c r="C412" i="1"/>
  <c r="C411" i="1"/>
  <c r="H406" i="1"/>
  <c r="D406" i="1"/>
  <c r="G406" i="1" s="1"/>
  <c r="C406" i="1"/>
  <c r="H405" i="1"/>
  <c r="G405" i="1"/>
  <c r="D405" i="1"/>
  <c r="C405" i="1"/>
  <c r="H404" i="1"/>
  <c r="G404" i="1"/>
  <c r="D404" i="1"/>
  <c r="C404" i="1"/>
  <c r="H401" i="1"/>
  <c r="G401" i="1"/>
  <c r="D401" i="1"/>
  <c r="C401" i="1"/>
  <c r="H400" i="1"/>
  <c r="G400" i="1"/>
  <c r="D400" i="1"/>
  <c r="C400" i="1"/>
  <c r="H399" i="1"/>
  <c r="G399" i="1"/>
  <c r="D399" i="1"/>
  <c r="C399" i="1"/>
  <c r="H398" i="1"/>
  <c r="D398" i="1"/>
  <c r="G398" i="1" s="1"/>
  <c r="C398"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G374" i="1" s="1"/>
  <c r="C374" i="1"/>
  <c r="H373" i="1"/>
  <c r="D373" i="1"/>
  <c r="G373" i="1" s="1"/>
  <c r="C373" i="1"/>
  <c r="H372" i="1"/>
  <c r="G372" i="1"/>
  <c r="D372" i="1"/>
  <c r="C372" i="1"/>
  <c r="H371" i="1"/>
  <c r="D371" i="1"/>
  <c r="G371" i="1" s="1"/>
  <c r="C371" i="1"/>
  <c r="H370" i="1"/>
  <c r="G370" i="1"/>
  <c r="D370" i="1"/>
  <c r="C370" i="1"/>
  <c r="H369" i="1"/>
  <c r="G369" i="1"/>
  <c r="D369" i="1"/>
  <c r="C369" i="1"/>
  <c r="H368" i="1"/>
  <c r="D368" i="1"/>
  <c r="G368" i="1" s="1"/>
  <c r="C368" i="1"/>
  <c r="H367" i="1"/>
  <c r="D367" i="1"/>
  <c r="G367" i="1" s="1"/>
  <c r="C367" i="1"/>
  <c r="H366" i="1"/>
  <c r="D366" i="1"/>
  <c r="G366" i="1" s="1"/>
  <c r="C366" i="1"/>
  <c r="H365" i="1"/>
  <c r="D365" i="1"/>
  <c r="G365" i="1" s="1"/>
  <c r="C365" i="1"/>
  <c r="C364" i="1"/>
  <c r="H363" i="1"/>
  <c r="G363" i="1"/>
  <c r="D363" i="1"/>
  <c r="C363" i="1"/>
  <c r="H362" i="1"/>
  <c r="G362" i="1"/>
  <c r="D362" i="1"/>
  <c r="C362" i="1"/>
  <c r="H361" i="1"/>
  <c r="D361" i="1"/>
  <c r="G361" i="1" s="1"/>
  <c r="C361" i="1"/>
  <c r="H360" i="1"/>
  <c r="G360" i="1"/>
  <c r="D360" i="1"/>
  <c r="C360" i="1"/>
  <c r="H359" i="1"/>
  <c r="D359" i="1"/>
  <c r="G359" i="1" s="1"/>
  <c r="C359" i="1"/>
  <c r="H357" i="1"/>
  <c r="G357" i="1"/>
  <c r="D357" i="1"/>
  <c r="C357" i="1"/>
  <c r="H356" i="1"/>
  <c r="G356" i="1"/>
  <c r="D356" i="1"/>
  <c r="C356" i="1"/>
  <c r="H355" i="1"/>
  <c r="G355" i="1"/>
  <c r="D355" i="1"/>
  <c r="C355" i="1"/>
  <c r="D354" i="1"/>
  <c r="H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G316" i="1" s="1"/>
  <c r="C316" i="1"/>
  <c r="H315" i="1"/>
  <c r="G315" i="1"/>
  <c r="D315" i="1"/>
  <c r="C315" i="1"/>
  <c r="H314" i="1"/>
  <c r="G314" i="1"/>
  <c r="D314" i="1"/>
  <c r="C314" i="1"/>
  <c r="H313" i="1"/>
  <c r="G313" i="1"/>
  <c r="D313" i="1"/>
  <c r="C313" i="1"/>
  <c r="D312" i="1"/>
  <c r="H312" i="1" s="1"/>
  <c r="C312" i="1"/>
  <c r="H311" i="1"/>
  <c r="G311" i="1"/>
  <c r="D311" i="1"/>
  <c r="C311" i="1"/>
  <c r="H310" i="1"/>
  <c r="G310" i="1"/>
  <c r="D310" i="1"/>
  <c r="C310" i="1"/>
  <c r="H309" i="1"/>
  <c r="G309" i="1"/>
  <c r="D309" i="1"/>
  <c r="C309" i="1"/>
  <c r="D308" i="1"/>
  <c r="G308" i="1" s="1"/>
  <c r="C308"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H291" i="1" s="1"/>
  <c r="C291" i="1"/>
  <c r="D290" i="1"/>
  <c r="H290" i="1" s="1"/>
  <c r="C290" i="1"/>
  <c r="D289" i="1"/>
  <c r="G289" i="1" s="1"/>
  <c r="C289" i="1"/>
  <c r="H288" i="1"/>
  <c r="G288" i="1"/>
  <c r="D288" i="1"/>
  <c r="C288" i="1"/>
  <c r="D284" i="1"/>
  <c r="H284" i="1" s="1"/>
  <c r="C284" i="1"/>
  <c r="D283" i="1"/>
  <c r="G283" i="1" s="1"/>
  <c r="C283" i="1"/>
  <c r="D282" i="1"/>
  <c r="H282" i="1" s="1"/>
  <c r="C282" i="1"/>
  <c r="H281" i="1"/>
  <c r="D281" i="1"/>
  <c r="G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H207" i="1"/>
  <c r="G207"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D185" i="1"/>
  <c r="G185" i="1" s="1"/>
  <c r="C185" i="1"/>
  <c r="D184" i="1"/>
  <c r="G184" i="1" s="1"/>
  <c r="C184" i="1"/>
  <c r="H183" i="1"/>
  <c r="D183" i="1"/>
  <c r="G183" i="1" s="1"/>
  <c r="C183" i="1"/>
  <c r="D182" i="1"/>
  <c r="H182" i="1" s="1"/>
  <c r="C182" i="1"/>
  <c r="D181" i="1"/>
  <c r="H181" i="1" s="1"/>
  <c r="C181" i="1"/>
  <c r="D180" i="1"/>
  <c r="H180" i="1" s="1"/>
  <c r="C180" i="1"/>
  <c r="D179" i="1"/>
  <c r="G179" i="1" s="1"/>
  <c r="C179" i="1"/>
  <c r="H178" i="1"/>
  <c r="G178" i="1"/>
  <c r="D178" i="1"/>
  <c r="C178" i="1"/>
  <c r="H177" i="1"/>
  <c r="G177" i="1"/>
  <c r="D177" i="1"/>
  <c r="C177" i="1"/>
  <c r="H176" i="1"/>
  <c r="G176" i="1"/>
  <c r="D176" i="1"/>
  <c r="C176" i="1"/>
  <c r="H175" i="1"/>
  <c r="G175" i="1"/>
  <c r="D175" i="1"/>
  <c r="C175" i="1"/>
  <c r="D174" i="1"/>
  <c r="H174" i="1" s="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D166" i="1"/>
  <c r="G166" i="1" s="1"/>
  <c r="C166" i="1"/>
  <c r="C165" i="1"/>
  <c r="H164" i="1"/>
  <c r="D164" i="1"/>
  <c r="G164" i="1" s="1"/>
  <c r="C164" i="1"/>
  <c r="H163" i="1"/>
  <c r="D163" i="1"/>
  <c r="G163" i="1" s="1"/>
  <c r="C163" i="1"/>
  <c r="D162" i="1"/>
  <c r="H162" i="1" s="1"/>
  <c r="C162" i="1"/>
  <c r="D161" i="1"/>
  <c r="H161" i="1" s="1"/>
  <c r="C161" i="1"/>
  <c r="D160" i="1"/>
  <c r="H160" i="1" s="1"/>
  <c r="C160" i="1"/>
  <c r="H158" i="1"/>
  <c r="G158" i="1"/>
  <c r="D158" i="1"/>
  <c r="C158" i="1"/>
  <c r="H157" i="1"/>
  <c r="D157" i="1"/>
  <c r="G157" i="1" s="1"/>
  <c r="C157" i="1"/>
  <c r="H156" i="1"/>
  <c r="G156" i="1"/>
  <c r="D156" i="1"/>
  <c r="C156" i="1"/>
  <c r="C155" i="1"/>
  <c r="D154" i="1"/>
  <c r="H154" i="1" s="1"/>
  <c r="C154" i="1"/>
  <c r="H153" i="1"/>
  <c r="G153" i="1"/>
  <c r="D153" i="1"/>
  <c r="C153" i="1"/>
  <c r="D152" i="1"/>
  <c r="H152" i="1" s="1"/>
  <c r="C152" i="1"/>
  <c r="H151" i="1"/>
  <c r="G151" i="1"/>
  <c r="D151" i="1"/>
  <c r="C151" i="1"/>
  <c r="D150" i="1"/>
  <c r="H150" i="1" s="1"/>
  <c r="C150" i="1"/>
  <c r="D149" i="1"/>
  <c r="H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D134" i="1"/>
  <c r="H134" i="1" s="1"/>
  <c r="C134" i="1"/>
  <c r="H133" i="1"/>
  <c r="G133" i="1"/>
  <c r="D133" i="1"/>
  <c r="C133" i="1"/>
  <c r="D132" i="1"/>
  <c r="H132" i="1" s="1"/>
  <c r="C132" i="1"/>
  <c r="D131" i="1"/>
  <c r="H131" i="1" s="1"/>
  <c r="C131" i="1"/>
  <c r="D130" i="1"/>
  <c r="H130" i="1" s="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D122" i="1"/>
  <c r="G122" i="1" s="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D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D66" i="1"/>
  <c r="H66" i="1" s="1"/>
  <c r="C66" i="1"/>
  <c r="H65" i="1"/>
  <c r="G65" i="1"/>
  <c r="D65" i="1"/>
  <c r="C65" i="1"/>
  <c r="C64" i="1"/>
  <c r="H63" i="1"/>
  <c r="G63" i="1"/>
  <c r="D63" i="1"/>
  <c r="C63" i="1"/>
  <c r="H62" i="1"/>
  <c r="G62" i="1"/>
  <c r="D62" i="1"/>
  <c r="C62" i="1"/>
  <c r="H61" i="1"/>
  <c r="G61" i="1"/>
  <c r="D61" i="1"/>
  <c r="C61" i="1"/>
  <c r="H60" i="1"/>
  <c r="G60" i="1"/>
  <c r="D60" i="1"/>
  <c r="C60" i="1"/>
  <c r="H59" i="1"/>
  <c r="D59" i="1"/>
  <c r="G59" i="1" s="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7" i="9" l="1"/>
  <c r="B27" i="9" s="1"/>
  <c r="H1570" i="1"/>
  <c r="G1570" i="1"/>
  <c r="H1520" i="1"/>
  <c r="H1523" i="1"/>
  <c r="G1527" i="1"/>
  <c r="G1547" i="1"/>
  <c r="G1497" i="1"/>
  <c r="H1500" i="1"/>
  <c r="G1511" i="1"/>
  <c r="G1514" i="1"/>
  <c r="G1558" i="1"/>
  <c r="H1572" i="1"/>
  <c r="D6" i="8"/>
  <c r="C1481" i="1" s="1"/>
  <c r="H1494" i="1"/>
  <c r="H1544" i="1"/>
  <c r="H1552" i="1"/>
  <c r="H1560" i="1"/>
  <c r="G1574" i="1"/>
  <c r="C1501" i="1"/>
  <c r="H1548" i="1"/>
  <c r="H1551" i="1"/>
  <c r="H1556" i="1"/>
  <c r="H1564" i="1"/>
  <c r="H1580" i="1"/>
  <c r="H1512" i="1"/>
  <c r="H1516" i="1"/>
  <c r="G1522" i="1"/>
  <c r="H1540" i="1"/>
  <c r="G1543" i="1"/>
  <c r="G1559" i="1"/>
  <c r="G1563" i="1"/>
  <c r="G1567" i="1"/>
  <c r="G1571" i="1"/>
  <c r="G1575" i="1"/>
  <c r="H1536" i="1"/>
  <c r="G1539" i="1"/>
  <c r="G1487" i="1"/>
  <c r="H1528" i="1"/>
  <c r="G1566" i="1"/>
  <c r="E32" i="9"/>
  <c r="B32" i="9" s="1"/>
  <c r="E293" i="9"/>
  <c r="B293" i="9" s="1"/>
  <c r="H1241" i="1"/>
  <c r="G1531" i="1"/>
  <c r="E286" i="9"/>
  <c r="B286" i="9" s="1"/>
  <c r="B215" i="9"/>
  <c r="E288" i="9"/>
  <c r="B288" i="9" s="1"/>
  <c r="E287" i="9"/>
  <c r="B287" i="9" s="1"/>
  <c r="H1228" i="1"/>
  <c r="H1236" i="1"/>
  <c r="G1236" i="1"/>
  <c r="E258" i="5"/>
  <c r="D1235" i="1" s="1"/>
  <c r="F259" i="5"/>
  <c r="D1227" i="1"/>
  <c r="E245" i="5"/>
  <c r="D1222" i="1" s="1"/>
  <c r="E238" i="5"/>
  <c r="G1211" i="1"/>
  <c r="H1211" i="1"/>
  <c r="F234" i="5"/>
  <c r="G1166" i="1"/>
  <c r="G1165" i="1"/>
  <c r="G1157" i="1"/>
  <c r="G1160" i="1"/>
  <c r="D1154" i="1"/>
  <c r="H1154" i="1" s="1"/>
  <c r="G1156" i="1"/>
  <c r="G1155" i="1"/>
  <c r="G1142" i="1"/>
  <c r="G1144" i="1"/>
  <c r="H1141" i="1"/>
  <c r="G1139" i="1"/>
  <c r="H1138" i="1"/>
  <c r="G1137" i="1"/>
  <c r="H1135" i="1"/>
  <c r="E146" i="5"/>
  <c r="D1124" i="1" s="1"/>
  <c r="D1127" i="1"/>
  <c r="E291" i="9"/>
  <c r="B291" i="9" s="1"/>
  <c r="D1113" i="1"/>
  <c r="H1113" i="1" s="1"/>
  <c r="G1113" i="1"/>
  <c r="H1118" i="1"/>
  <c r="E134" i="5"/>
  <c r="H1056" i="1"/>
  <c r="G1056" i="1"/>
  <c r="F78" i="5"/>
  <c r="H987" i="1"/>
  <c r="G1012" i="1"/>
  <c r="E12" i="5"/>
  <c r="D990" i="1" s="1"/>
  <c r="G1006" i="1"/>
  <c r="G996" i="1"/>
  <c r="G1030" i="1"/>
  <c r="H1030" i="1"/>
  <c r="D1023" i="1"/>
  <c r="G1007" i="1"/>
  <c r="G1008" i="1"/>
  <c r="G1002" i="1"/>
  <c r="G1001" i="1"/>
  <c r="G1000" i="1"/>
  <c r="G997" i="1"/>
  <c r="G998" i="1"/>
  <c r="G995" i="1"/>
  <c r="G994" i="1"/>
  <c r="G991" i="1"/>
  <c r="G993" i="1"/>
  <c r="G990" i="1"/>
  <c r="H990" i="1"/>
  <c r="F12" i="5"/>
  <c r="D986" i="1"/>
  <c r="H30" i="3"/>
  <c r="C1453" i="1"/>
  <c r="G1453" i="1" s="1"/>
  <c r="D5" i="7"/>
  <c r="C1436" i="1" s="1"/>
  <c r="G1440" i="1"/>
  <c r="H1440" i="1"/>
  <c r="H1437" i="1"/>
  <c r="H1502" i="1"/>
  <c r="G1505" i="1"/>
  <c r="H1508" i="1"/>
  <c r="G1486" i="1"/>
  <c r="H1484" i="1"/>
  <c r="G1491" i="1"/>
  <c r="G1510" i="1"/>
  <c r="H1492" i="1"/>
  <c r="H1507" i="1"/>
  <c r="G1489" i="1"/>
  <c r="G1503" i="1"/>
  <c r="G1499" i="1"/>
  <c r="H1481" i="1"/>
  <c r="G1481" i="1"/>
  <c r="H1483" i="1"/>
  <c r="G1579" i="1"/>
  <c r="G1578" i="1"/>
  <c r="G632" i="1"/>
  <c r="G631" i="1"/>
  <c r="H722" i="1"/>
  <c r="E48" i="9"/>
  <c r="B48" i="9" s="1"/>
  <c r="B223" i="9"/>
  <c r="G719" i="1"/>
  <c r="G718" i="1"/>
  <c r="H717" i="1"/>
  <c r="G716" i="1"/>
  <c r="H715" i="1"/>
  <c r="G713" i="1"/>
  <c r="G711" i="1"/>
  <c r="H710" i="1"/>
  <c r="G709" i="1"/>
  <c r="G705" i="1"/>
  <c r="G703" i="1"/>
  <c r="F217" i="9"/>
  <c r="B217" i="9" s="1"/>
  <c r="E28" i="9"/>
  <c r="B28" i="9" s="1"/>
  <c r="G282" i="1"/>
  <c r="H283" i="1"/>
  <c r="G284" i="1"/>
  <c r="H412" i="1"/>
  <c r="E643" i="4"/>
  <c r="D637" i="1" s="1"/>
  <c r="H637" i="1" s="1"/>
  <c r="G292" i="1"/>
  <c r="G291" i="1"/>
  <c r="G290" i="1"/>
  <c r="D413" i="1"/>
  <c r="H289" i="1"/>
  <c r="D411" i="1"/>
  <c r="E273" i="9"/>
  <c r="B273" i="9" s="1"/>
  <c r="E644" i="4"/>
  <c r="D638" i="1" s="1"/>
  <c r="G397" i="1"/>
  <c r="H397" i="1"/>
  <c r="F402" i="4"/>
  <c r="D364" i="1"/>
  <c r="E363" i="4"/>
  <c r="D358" i="1" s="1"/>
  <c r="G351" i="1"/>
  <c r="G354" i="1"/>
  <c r="D260" i="1"/>
  <c r="G261" i="1"/>
  <c r="E70" i="9"/>
  <c r="B70" i="9" s="1"/>
  <c r="G206" i="1"/>
  <c r="G209" i="1"/>
  <c r="H184" i="1"/>
  <c r="F188" i="4"/>
  <c r="G182" i="1"/>
  <c r="F221" i="9"/>
  <c r="B221" i="9" s="1"/>
  <c r="G181" i="1"/>
  <c r="G180" i="1"/>
  <c r="E44" i="9"/>
  <c r="B44" i="9" s="1"/>
  <c r="H179" i="1"/>
  <c r="B219" i="9"/>
  <c r="E43" i="9"/>
  <c r="B43" i="9" s="1"/>
  <c r="G173" i="1"/>
  <c r="G174" i="1"/>
  <c r="F177" i="4"/>
  <c r="D165" i="1"/>
  <c r="E163" i="4"/>
  <c r="D159" i="1" s="1"/>
  <c r="G162" i="1"/>
  <c r="G160" i="1"/>
  <c r="G161" i="1"/>
  <c r="D155" i="1"/>
  <c r="E152" i="4"/>
  <c r="D148" i="1" s="1"/>
  <c r="H148" i="1" s="1"/>
  <c r="G154" i="1"/>
  <c r="E40" i="9"/>
  <c r="B40" i="9" s="1"/>
  <c r="G152" i="1"/>
  <c r="G148" i="1"/>
  <c r="G149" i="1"/>
  <c r="G150" i="1"/>
  <c r="G312" i="1"/>
  <c r="H316" i="1"/>
  <c r="H307" i="1"/>
  <c r="H308" i="1"/>
  <c r="F312" i="4"/>
  <c r="G135" i="1"/>
  <c r="G146" i="1"/>
  <c r="G134" i="1"/>
  <c r="G132" i="1"/>
  <c r="G130" i="1"/>
  <c r="G131" i="1"/>
  <c r="D121" i="1"/>
  <c r="H121" i="1" s="1"/>
  <c r="H122" i="1"/>
  <c r="E124" i="4"/>
  <c r="D79" i="1"/>
  <c r="G70" i="1"/>
  <c r="G71" i="1"/>
  <c r="G66" i="1"/>
  <c r="E50" i="4"/>
  <c r="D46" i="1" s="1"/>
  <c r="D64" i="1"/>
  <c r="F62" i="4"/>
  <c r="H1305" i="1"/>
  <c r="G1305" i="1"/>
  <c r="H1309" i="1"/>
  <c r="G1309" i="1"/>
  <c r="H1313" i="1"/>
  <c r="G1313" i="1"/>
  <c r="H1317" i="1"/>
  <c r="G1317" i="1"/>
  <c r="H1321" i="1"/>
  <c r="G1321" i="1"/>
  <c r="H1325" i="1"/>
  <c r="G1325" i="1"/>
  <c r="H1333" i="1"/>
  <c r="G1333" i="1"/>
  <c r="H1337" i="1"/>
  <c r="G1337" i="1"/>
  <c r="H1341" i="1"/>
  <c r="G1341" i="1"/>
  <c r="H1345" i="1"/>
  <c r="G1345" i="1"/>
  <c r="H1349" i="1"/>
  <c r="G1349" i="1"/>
  <c r="H1355" i="1"/>
  <c r="G1355" i="1"/>
  <c r="H1359" i="1"/>
  <c r="G1359" i="1"/>
  <c r="H1363" i="1"/>
  <c r="G1363" i="1"/>
  <c r="H1367" i="1"/>
  <c r="G1367" i="1"/>
  <c r="H1371" i="1"/>
  <c r="G1371" i="1"/>
  <c r="H1373" i="1"/>
  <c r="G1373" i="1"/>
  <c r="H1377" i="1"/>
  <c r="G1377" i="1"/>
  <c r="H1381" i="1"/>
  <c r="G1381" i="1"/>
  <c r="H1385" i="1"/>
  <c r="G1385" i="1"/>
  <c r="H1389" i="1"/>
  <c r="G1389" i="1"/>
  <c r="H1393" i="1"/>
  <c r="G1393" i="1"/>
  <c r="H1397" i="1"/>
  <c r="G1397" i="1"/>
  <c r="H1401" i="1"/>
  <c r="G1401" i="1"/>
  <c r="H1403" i="1"/>
  <c r="G1403" i="1"/>
  <c r="H1407" i="1"/>
  <c r="G1407" i="1"/>
  <c r="H1413" i="1"/>
  <c r="G1413" i="1"/>
  <c r="G1428" i="1"/>
  <c r="H1428" i="1"/>
  <c r="H1506" i="1"/>
  <c r="G1506" i="1"/>
  <c r="H1529" i="1"/>
  <c r="G1529" i="1"/>
  <c r="H1546" i="1"/>
  <c r="G1546" i="1"/>
  <c r="G1432" i="1"/>
  <c r="H1432" i="1"/>
  <c r="I1450" i="1"/>
  <c r="H1455" i="1"/>
  <c r="G1455" i="1"/>
  <c r="H1459" i="1"/>
  <c r="G1459" i="1"/>
  <c r="H1470" i="1"/>
  <c r="G1470" i="1"/>
  <c r="J1476" i="1"/>
  <c r="H1476" i="1"/>
  <c r="G1476" i="1"/>
  <c r="G1480" i="1"/>
  <c r="H1480" i="1"/>
  <c r="G1488" i="1"/>
  <c r="H1488" i="1"/>
  <c r="G1496" i="1"/>
  <c r="H1496" i="1"/>
  <c r="G1504" i="1"/>
  <c r="H1504" i="1"/>
  <c r="H1525" i="1"/>
  <c r="G1525" i="1"/>
  <c r="H1542" i="1"/>
  <c r="G1542" i="1"/>
  <c r="H1307" i="1"/>
  <c r="G1307" i="1"/>
  <c r="H1311" i="1"/>
  <c r="G1311" i="1"/>
  <c r="H1315" i="1"/>
  <c r="G1315" i="1"/>
  <c r="H1319" i="1"/>
  <c r="G1319" i="1"/>
  <c r="H1323" i="1"/>
  <c r="G1323" i="1"/>
  <c r="H1327" i="1"/>
  <c r="G1327" i="1"/>
  <c r="H1331" i="1"/>
  <c r="G1331" i="1"/>
  <c r="H1335" i="1"/>
  <c r="G1335" i="1"/>
  <c r="H1339" i="1"/>
  <c r="G1339" i="1"/>
  <c r="H1343" i="1"/>
  <c r="G1343" i="1"/>
  <c r="H1347" i="1"/>
  <c r="G1347" i="1"/>
  <c r="H1351" i="1"/>
  <c r="G1351" i="1"/>
  <c r="H1353" i="1"/>
  <c r="G1353" i="1"/>
  <c r="H1357" i="1"/>
  <c r="G1357" i="1"/>
  <c r="H1361" i="1"/>
  <c r="G1361" i="1"/>
  <c r="H1365" i="1"/>
  <c r="G1365" i="1"/>
  <c r="H1369" i="1"/>
  <c r="G1369" i="1"/>
  <c r="H1375" i="1"/>
  <c r="G1375" i="1"/>
  <c r="H1379" i="1"/>
  <c r="G1379" i="1"/>
  <c r="H1387" i="1"/>
  <c r="G1387" i="1"/>
  <c r="H1391" i="1"/>
  <c r="G1391" i="1"/>
  <c r="H1395" i="1"/>
  <c r="G1395" i="1"/>
  <c r="H1399" i="1"/>
  <c r="G1399" i="1"/>
  <c r="H1405" i="1"/>
  <c r="G1405" i="1"/>
  <c r="H1409" i="1"/>
  <c r="G1409" i="1"/>
  <c r="H1411" i="1"/>
  <c r="G1411" i="1"/>
  <c r="H1415" i="1"/>
  <c r="G1415" i="1"/>
  <c r="H1482" i="1"/>
  <c r="G1482" i="1"/>
  <c r="H1490" i="1"/>
  <c r="G1490" i="1"/>
  <c r="H1498" i="1"/>
  <c r="G1498"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G1416" i="1"/>
  <c r="H1416" i="1"/>
  <c r="H1447" i="1"/>
  <c r="G1447" i="1"/>
  <c r="H1451" i="1"/>
  <c r="G1451" i="1"/>
  <c r="I1451" i="1" s="1"/>
  <c r="H1485" i="1"/>
  <c r="G1485" i="1"/>
  <c r="H1493" i="1"/>
  <c r="G1493" i="1"/>
  <c r="H1501" i="1"/>
  <c r="G1501" i="1"/>
  <c r="H1509" i="1"/>
  <c r="G1509" i="1"/>
  <c r="H1538" i="1"/>
  <c r="G1538" i="1"/>
  <c r="H1554" i="1"/>
  <c r="G1554" i="1"/>
  <c r="F216" i="4"/>
  <c r="D215" i="4"/>
  <c r="H1304" i="1"/>
  <c r="G1420" i="1"/>
  <c r="H1420" i="1"/>
  <c r="G1424" i="1"/>
  <c r="H1424" i="1"/>
  <c r="J1455" i="1"/>
  <c r="J1459" i="1"/>
  <c r="J1465" i="1"/>
  <c r="H1465" i="1"/>
  <c r="G1465" i="1"/>
  <c r="H1469" i="1"/>
  <c r="G1469" i="1"/>
  <c r="J1471" i="1"/>
  <c r="H1471" i="1"/>
  <c r="G1471" i="1"/>
  <c r="I1471" i="1" s="1"/>
  <c r="H1475" i="1"/>
  <c r="G1475" i="1"/>
  <c r="H1533" i="1"/>
  <c r="G1533" i="1"/>
  <c r="H1550" i="1"/>
  <c r="G1550" i="1"/>
  <c r="F83" i="4"/>
  <c r="D82" i="4"/>
  <c r="J1439" i="1"/>
  <c r="J1443" i="1"/>
  <c r="J1462" i="1"/>
  <c r="J1466" i="1"/>
  <c r="J1472" i="1"/>
  <c r="J1477" i="1"/>
  <c r="H1513" i="1"/>
  <c r="G1513" i="1"/>
  <c r="H1521" i="1"/>
  <c r="G1521" i="1"/>
  <c r="H1577" i="1"/>
  <c r="G1577" i="1"/>
  <c r="F45" i="4"/>
  <c r="D44" i="4"/>
  <c r="E420" i="4"/>
  <c r="I24" i="3"/>
  <c r="F130" i="6"/>
  <c r="D129" i="6"/>
  <c r="H29" i="3"/>
  <c r="D42" i="8"/>
  <c r="I36" i="3"/>
  <c r="C1576" i="1"/>
  <c r="G1418" i="1"/>
  <c r="G1422" i="1"/>
  <c r="G1426" i="1"/>
  <c r="G1430" i="1"/>
  <c r="G1434" i="1"/>
  <c r="G1438" i="1"/>
  <c r="G1442" i="1"/>
  <c r="I1442" i="1" s="1"/>
  <c r="H1446" i="1"/>
  <c r="I1446" i="1" s="1"/>
  <c r="H1449" i="1"/>
  <c r="I1449" i="1" s="1"/>
  <c r="J1449" i="1"/>
  <c r="H1450" i="1"/>
  <c r="H1453" i="1"/>
  <c r="H1457" i="1"/>
  <c r="I1457" i="1" s="1"/>
  <c r="J1457" i="1"/>
  <c r="H1458" i="1"/>
  <c r="I1458" i="1" s="1"/>
  <c r="H1461" i="1"/>
  <c r="G1526" i="1"/>
  <c r="G1530" i="1"/>
  <c r="G1534" i="1"/>
  <c r="H1557" i="1"/>
  <c r="G1557" i="1"/>
  <c r="H1561" i="1"/>
  <c r="G1561" i="1"/>
  <c r="H1565" i="1"/>
  <c r="G1565" i="1"/>
  <c r="H1569" i="1"/>
  <c r="G1569" i="1"/>
  <c r="H1573" i="1"/>
  <c r="G1573" i="1"/>
  <c r="E7" i="4"/>
  <c r="F530" i="4"/>
  <c r="D529" i="4"/>
  <c r="H310" i="9"/>
  <c r="E176" i="5"/>
  <c r="F207" i="5"/>
  <c r="D206" i="5"/>
  <c r="G1417" i="1"/>
  <c r="H1419" i="1"/>
  <c r="G1421" i="1"/>
  <c r="G1425" i="1"/>
  <c r="H1427" i="1"/>
  <c r="G1429" i="1"/>
  <c r="H1431" i="1"/>
  <c r="G1433" i="1"/>
  <c r="G1437" i="1"/>
  <c r="H1439" i="1"/>
  <c r="I1439" i="1" s="1"/>
  <c r="G1441" i="1"/>
  <c r="I1441" i="1" s="1"/>
  <c r="J1441" i="1"/>
  <c r="H1443" i="1"/>
  <c r="I1443" i="1" s="1"/>
  <c r="G1445" i="1"/>
  <c r="G1448" i="1"/>
  <c r="I1448" i="1" s="1"/>
  <c r="G1452" i="1"/>
  <c r="I1452" i="1" s="1"/>
  <c r="G1454" i="1"/>
  <c r="G1456" i="1"/>
  <c r="I1456" i="1" s="1"/>
  <c r="G1460" i="1"/>
  <c r="I1460" i="1" s="1"/>
  <c r="G1462" i="1"/>
  <c r="I1462" i="1" s="1"/>
  <c r="H1464" i="1"/>
  <c r="I1464" i="1" s="1"/>
  <c r="J1464" i="1"/>
  <c r="G1466" i="1"/>
  <c r="I1466" i="1" s="1"/>
  <c r="H1468" i="1"/>
  <c r="I1468" i="1" s="1"/>
  <c r="J1468" i="1"/>
  <c r="G1472" i="1"/>
  <c r="I1472" i="1" s="1"/>
  <c r="H1474" i="1"/>
  <c r="I1474" i="1" s="1"/>
  <c r="J1474" i="1"/>
  <c r="G1477" i="1"/>
  <c r="I1477" i="1" s="1"/>
  <c r="H1479" i="1"/>
  <c r="I1479" i="1" s="1"/>
  <c r="J1479" i="1"/>
  <c r="H1537" i="1"/>
  <c r="G1537" i="1"/>
  <c r="H1541" i="1"/>
  <c r="G1541" i="1"/>
  <c r="H1545" i="1"/>
  <c r="G1545" i="1"/>
  <c r="H1549" i="1"/>
  <c r="G1549" i="1"/>
  <c r="H1553" i="1"/>
  <c r="G1553" i="1"/>
  <c r="H21" i="9"/>
  <c r="G21" i="9"/>
  <c r="F152" i="4"/>
  <c r="F225" i="4"/>
  <c r="D224" i="4"/>
  <c r="F336" i="4"/>
  <c r="D311" i="4"/>
  <c r="F8" i="5"/>
  <c r="D7" i="5"/>
  <c r="F139" i="4"/>
  <c r="F252" i="4"/>
  <c r="D299" i="4"/>
  <c r="F304" i="4"/>
  <c r="D625" i="4"/>
  <c r="F632" i="4"/>
  <c r="F70" i="5"/>
  <c r="D69" i="5"/>
  <c r="G308" i="9"/>
  <c r="E308" i="9" s="1"/>
  <c r="B308" i="9" s="1"/>
  <c r="F36" i="6"/>
  <c r="D35" i="6"/>
  <c r="D114" i="6"/>
  <c r="E5" i="7"/>
  <c r="D7" i="4"/>
  <c r="E106" i="4"/>
  <c r="D102" i="1" s="1"/>
  <c r="D163" i="4"/>
  <c r="F164" i="4"/>
  <c r="E196" i="4"/>
  <c r="D192" i="1" s="1"/>
  <c r="D351" i="4"/>
  <c r="F356" i="4"/>
  <c r="D363" i="4"/>
  <c r="F460" i="4"/>
  <c r="D459" i="4"/>
  <c r="E472" i="4"/>
  <c r="D466" i="1" s="1"/>
  <c r="D515" i="4"/>
  <c r="F522" i="4"/>
  <c r="F594" i="4"/>
  <c r="D593" i="4"/>
  <c r="F177" i="5"/>
  <c r="F238" i="5"/>
  <c r="E35" i="6"/>
  <c r="E23" i="9"/>
  <c r="B23" i="9" s="1"/>
  <c r="E35" i="9"/>
  <c r="B35" i="9" s="1"/>
  <c r="B41" i="9"/>
  <c r="E51" i="9"/>
  <c r="B51" i="9" s="1"/>
  <c r="B57" i="9"/>
  <c r="F134" i="4"/>
  <c r="D133" i="4"/>
  <c r="E252" i="4"/>
  <c r="D248" i="1" s="1"/>
  <c r="F264" i="4"/>
  <c r="D263" i="4"/>
  <c r="E311" i="4"/>
  <c r="F364" i="4"/>
  <c r="E529" i="4"/>
  <c r="D567" i="4"/>
  <c r="F574" i="4"/>
  <c r="D580" i="4"/>
  <c r="D5" i="6"/>
  <c r="F10" i="6"/>
  <c r="D89" i="6"/>
  <c r="F94" i="6"/>
  <c r="D49" i="8"/>
  <c r="C1524" i="1" s="1"/>
  <c r="B25" i="9"/>
  <c r="B37" i="9"/>
  <c r="E47" i="9"/>
  <c r="B47" i="9" s="1"/>
  <c r="B53" i="9"/>
  <c r="G198" i="9"/>
  <c r="E198" i="9" s="1"/>
  <c r="B198" i="9" s="1"/>
  <c r="F416" i="4"/>
  <c r="F585" i="4"/>
  <c r="E143" i="9"/>
  <c r="B143" i="9" s="1"/>
  <c r="F45" i="5"/>
  <c r="F180" i="5"/>
  <c r="F190" i="5"/>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5" i="9"/>
  <c r="G164" i="9"/>
  <c r="E164" i="9" s="1"/>
  <c r="B164" i="9" s="1"/>
  <c r="G163" i="9"/>
  <c r="E163" i="9" s="1"/>
  <c r="B163" i="9" s="1"/>
  <c r="G162" i="9"/>
  <c r="E162" i="9" s="1"/>
  <c r="B162" i="9" s="1"/>
  <c r="G161" i="9"/>
  <c r="E161" i="9" s="1"/>
  <c r="B161"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8" i="9"/>
  <c r="E168" i="9" s="1"/>
  <c r="B168" i="9" s="1"/>
  <c r="G167" i="9"/>
  <c r="E167" i="9" s="1"/>
  <c r="B167" i="9" s="1"/>
  <c r="H166" i="9"/>
  <c r="E166" i="9" s="1"/>
  <c r="B166" i="9" s="1"/>
  <c r="I10" i="9"/>
  <c r="G196" i="9"/>
  <c r="E196" i="9" s="1"/>
  <c r="B196" i="9" s="1"/>
  <c r="G204" i="9"/>
  <c r="E204" i="9" s="1"/>
  <c r="B204" i="9" s="1"/>
  <c r="G212" i="9"/>
  <c r="E212" i="9" s="1"/>
  <c r="B212" i="9" s="1"/>
  <c r="E290" i="9"/>
  <c r="B290" i="9" s="1"/>
  <c r="B59" i="9"/>
  <c r="E69" i="9"/>
  <c r="B69" i="9" s="1"/>
  <c r="B75" i="9"/>
  <c r="E85" i="9"/>
  <c r="B85" i="9" s="1"/>
  <c r="B91" i="9"/>
  <c r="B99" i="9"/>
  <c r="B103" i="9"/>
  <c r="E113" i="9"/>
  <c r="B113" i="9" s="1"/>
  <c r="B119" i="9"/>
  <c r="E129" i="9"/>
  <c r="B129" i="9" s="1"/>
  <c r="B135" i="9"/>
  <c r="B139" i="9"/>
  <c r="B151" i="9"/>
  <c r="B159" i="9"/>
  <c r="H165" i="9"/>
  <c r="G194" i="9"/>
  <c r="E194" i="9" s="1"/>
  <c r="B194" i="9" s="1"/>
  <c r="G202" i="9"/>
  <c r="E202" i="9" s="1"/>
  <c r="B202" i="9" s="1"/>
  <c r="G210" i="9"/>
  <c r="E210" i="9" s="1"/>
  <c r="B210" i="9" s="1"/>
  <c r="E310" i="9"/>
  <c r="B310" i="9" s="1"/>
  <c r="E65" i="9"/>
  <c r="B65" i="9" s="1"/>
  <c r="B71" i="9"/>
  <c r="E81" i="9"/>
  <c r="B81" i="9" s="1"/>
  <c r="B87" i="9"/>
  <c r="E97" i="9"/>
  <c r="B97" i="9" s="1"/>
  <c r="E109" i="9"/>
  <c r="B109" i="9" s="1"/>
  <c r="B115" i="9"/>
  <c r="E125" i="9"/>
  <c r="B125" i="9" s="1"/>
  <c r="B131" i="9"/>
  <c r="L192" i="9"/>
  <c r="F192" i="9" s="1"/>
  <c r="G200" i="9"/>
  <c r="E200" i="9" s="1"/>
  <c r="B200" i="9" s="1"/>
  <c r="G208" i="9"/>
  <c r="E208" i="9" s="1"/>
  <c r="B208" i="9" s="1"/>
  <c r="B284" i="9"/>
  <c r="B289" i="9"/>
  <c r="F228" i="9"/>
  <c r="B228" i="9" s="1"/>
  <c r="F244" i="9"/>
  <c r="B244" i="9" s="1"/>
  <c r="F260" i="9"/>
  <c r="B260" i="9" s="1"/>
  <c r="F277" i="9"/>
  <c r="B297" i="9"/>
  <c r="B305" i="9"/>
  <c r="B230" i="9"/>
  <c r="F240" i="9"/>
  <c r="B240" i="9" s="1"/>
  <c r="B246" i="9"/>
  <c r="F256" i="9"/>
  <c r="B256" i="9" s="1"/>
  <c r="B262" i="9"/>
  <c r="G1235" i="1" l="1"/>
  <c r="H1235" i="1"/>
  <c r="G1222" i="1"/>
  <c r="H1222" i="1"/>
  <c r="G1227" i="1"/>
  <c r="H1227" i="1"/>
  <c r="E237" i="5"/>
  <c r="D1215" i="1"/>
  <c r="G1154" i="1"/>
  <c r="F146" i="5"/>
  <c r="H1127" i="1"/>
  <c r="G1127" i="1"/>
  <c r="H1124" i="1"/>
  <c r="G1124" i="1"/>
  <c r="F134" i="5"/>
  <c r="D1112" i="1"/>
  <c r="E68" i="5"/>
  <c r="E6" i="5" s="1"/>
  <c r="D984" i="1" s="1"/>
  <c r="E7" i="5"/>
  <c r="D985" i="1" s="1"/>
  <c r="G1023" i="1"/>
  <c r="H1023" i="1"/>
  <c r="I20" i="3"/>
  <c r="G986" i="1"/>
  <c r="H986" i="1"/>
  <c r="I1440" i="1"/>
  <c r="F644" i="4"/>
  <c r="G637" i="1"/>
  <c r="H413" i="1"/>
  <c r="G413" i="1"/>
  <c r="G411" i="1"/>
  <c r="H411" i="1"/>
  <c r="H638" i="1"/>
  <c r="G638" i="1"/>
  <c r="E350" i="4"/>
  <c r="D345" i="1" s="1"/>
  <c r="G364" i="1"/>
  <c r="H364" i="1"/>
  <c r="H260" i="1"/>
  <c r="G260" i="1"/>
  <c r="G165" i="1"/>
  <c r="H165" i="1"/>
  <c r="G155" i="1"/>
  <c r="H155" i="1"/>
  <c r="G121" i="1"/>
  <c r="F124" i="4"/>
  <c r="D120" i="1"/>
  <c r="G79" i="1"/>
  <c r="H79" i="1"/>
  <c r="F50" i="4"/>
  <c r="H64" i="1"/>
  <c r="G64" i="1"/>
  <c r="H46" i="1"/>
  <c r="G46" i="1"/>
  <c r="F133" i="4"/>
  <c r="C129" i="1"/>
  <c r="F351" i="4"/>
  <c r="D350" i="4"/>
  <c r="C346" i="1"/>
  <c r="G311" i="9"/>
  <c r="E311" i="9" s="1"/>
  <c r="B311" i="9" s="1"/>
  <c r="F206" i="5"/>
  <c r="C1183" i="1"/>
  <c r="I34" i="3"/>
  <c r="C1517" i="1"/>
  <c r="E165" i="9"/>
  <c r="B165" i="9" s="1"/>
  <c r="B192" i="9"/>
  <c r="G1524" i="1"/>
  <c r="H1524" i="1"/>
  <c r="G318" i="9"/>
  <c r="E318" i="9" s="1"/>
  <c r="D141" i="6"/>
  <c r="F5" i="6"/>
  <c r="H24" i="3"/>
  <c r="C1299" i="1"/>
  <c r="F567" i="4"/>
  <c r="C561" i="1"/>
  <c r="F263" i="4"/>
  <c r="C259" i="1"/>
  <c r="G192" i="1"/>
  <c r="H192" i="1"/>
  <c r="D6" i="4"/>
  <c r="F7" i="4"/>
  <c r="C3" i="1"/>
  <c r="H27" i="3"/>
  <c r="F114" i="6"/>
  <c r="C1408" i="1"/>
  <c r="D176" i="5"/>
  <c r="D298" i="4"/>
  <c r="F299" i="4"/>
  <c r="C294" i="1"/>
  <c r="F7" i="5"/>
  <c r="H20" i="3"/>
  <c r="C985" i="1"/>
  <c r="E21" i="9"/>
  <c r="F44" i="4"/>
  <c r="C40" i="1"/>
  <c r="I1465" i="1"/>
  <c r="G102" i="1"/>
  <c r="H102" i="1"/>
  <c r="F311" i="4"/>
  <c r="C306" i="1"/>
  <c r="F529" i="4"/>
  <c r="D528" i="4"/>
  <c r="C523" i="1"/>
  <c r="F129" i="6"/>
  <c r="C1423" i="1"/>
  <c r="E528" i="4"/>
  <c r="D523" i="1"/>
  <c r="H19" i="9"/>
  <c r="E19" i="9" s="1"/>
  <c r="B19" i="9" s="1"/>
  <c r="F515" i="4"/>
  <c r="C509" i="1"/>
  <c r="F363" i="4"/>
  <c r="C358" i="1"/>
  <c r="F35" i="6"/>
  <c r="H25" i="3"/>
  <c r="C1329" i="1"/>
  <c r="F224" i="4"/>
  <c r="C220" i="1"/>
  <c r="E175" i="5"/>
  <c r="D1152" i="1" s="1"/>
  <c r="I22" i="3"/>
  <c r="D1153" i="1"/>
  <c r="F196" i="4"/>
  <c r="G1576" i="1"/>
  <c r="H1576" i="1"/>
  <c r="I1476" i="1"/>
  <c r="I1455" i="1"/>
  <c r="E298" i="4"/>
  <c r="D306" i="1"/>
  <c r="F459" i="4"/>
  <c r="D420" i="4"/>
  <c r="C453" i="1"/>
  <c r="I29" i="3"/>
  <c r="D1436" i="1"/>
  <c r="E6" i="4"/>
  <c r="D3" i="1"/>
  <c r="E635" i="4"/>
  <c r="D629" i="1" s="1"/>
  <c r="D414" i="1"/>
  <c r="F82" i="4"/>
  <c r="C78" i="1"/>
  <c r="F89" i="6"/>
  <c r="C1383" i="1"/>
  <c r="F580" i="4"/>
  <c r="C574" i="1"/>
  <c r="G248" i="1"/>
  <c r="H248" i="1"/>
  <c r="I25" i="3"/>
  <c r="D1329" i="1"/>
  <c r="F593" i="4"/>
  <c r="C587" i="1"/>
  <c r="G466" i="1"/>
  <c r="H466" i="1"/>
  <c r="F163" i="4"/>
  <c r="D151" i="4"/>
  <c r="C159" i="1"/>
  <c r="D43" i="8"/>
  <c r="K1451" i="9" s="1"/>
  <c r="F69" i="5"/>
  <c r="D68" i="5"/>
  <c r="C1047" i="1"/>
  <c r="F625" i="4"/>
  <c r="C619" i="1"/>
  <c r="E151" i="4"/>
  <c r="G316" i="9"/>
  <c r="E316" i="9" s="1"/>
  <c r="E141" i="6"/>
  <c r="F106" i="4"/>
  <c r="F215" i="4"/>
  <c r="C211" i="1"/>
  <c r="I1447" i="1"/>
  <c r="I1459" i="1"/>
  <c r="G1215" i="1" l="1"/>
  <c r="H1215" i="1"/>
  <c r="I23" i="3"/>
  <c r="D1214" i="1"/>
  <c r="F237" i="5"/>
  <c r="D1046" i="1"/>
  <c r="I21" i="3"/>
  <c r="H1112" i="1"/>
  <c r="G1112" i="1"/>
  <c r="G120" i="1"/>
  <c r="H120" i="1"/>
  <c r="G211" i="1"/>
  <c r="H211" i="1"/>
  <c r="G306" i="1"/>
  <c r="H306" i="1"/>
  <c r="B21" i="9"/>
  <c r="F176" i="5"/>
  <c r="H22" i="3"/>
  <c r="D175" i="5"/>
  <c r="C1153" i="1"/>
  <c r="E289" i="4"/>
  <c r="E290" i="4" s="1"/>
  <c r="D286" i="1" s="1"/>
  <c r="I17" i="3"/>
  <c r="D147" i="1"/>
  <c r="E317" i="9"/>
  <c r="B318" i="9"/>
  <c r="G346" i="1"/>
  <c r="H346" i="1"/>
  <c r="G1436" i="1"/>
  <c r="H1436" i="1"/>
  <c r="G358" i="1"/>
  <c r="H358" i="1"/>
  <c r="E636" i="4"/>
  <c r="D630" i="1" s="1"/>
  <c r="D522" i="1"/>
  <c r="F528" i="4"/>
  <c r="D636" i="4"/>
  <c r="C522" i="1"/>
  <c r="D412" i="4"/>
  <c r="F6" i="4"/>
  <c r="H16" i="3"/>
  <c r="C2" i="1"/>
  <c r="H1517" i="1"/>
  <c r="G1517" i="1"/>
  <c r="G1183" i="1"/>
  <c r="H1183" i="1"/>
  <c r="D408" i="4"/>
  <c r="F350" i="4"/>
  <c r="C345" i="1"/>
  <c r="B316" i="9"/>
  <c r="E315" i="9"/>
  <c r="I10" i="3" s="1"/>
  <c r="G1047" i="1"/>
  <c r="H1047" i="1"/>
  <c r="G159" i="1"/>
  <c r="H159" i="1"/>
  <c r="G78" i="1"/>
  <c r="H78" i="1"/>
  <c r="G453" i="1"/>
  <c r="H453" i="1"/>
  <c r="E407" i="4"/>
  <c r="D402" i="1" s="1"/>
  <c r="D293" i="1"/>
  <c r="E408" i="4"/>
  <c r="D403" i="1" s="1"/>
  <c r="G509" i="1"/>
  <c r="H509" i="1"/>
  <c r="G3" i="1"/>
  <c r="H3" i="1"/>
  <c r="H21" i="3"/>
  <c r="F68" i="5"/>
  <c r="C1046" i="1"/>
  <c r="D289" i="4"/>
  <c r="D290" i="4" s="1"/>
  <c r="F151" i="4"/>
  <c r="H17" i="3"/>
  <c r="C147" i="1"/>
  <c r="G587" i="1"/>
  <c r="H587" i="1"/>
  <c r="H1383" i="1"/>
  <c r="G1383" i="1"/>
  <c r="E412" i="4"/>
  <c r="I16" i="3"/>
  <c r="D2" i="1"/>
  <c r="F420" i="4"/>
  <c r="D635" i="4"/>
  <c r="C414" i="1"/>
  <c r="G220" i="1"/>
  <c r="H220" i="1"/>
  <c r="G523" i="1"/>
  <c r="H523" i="1"/>
  <c r="G40" i="1"/>
  <c r="H40" i="1"/>
  <c r="G985" i="1"/>
  <c r="H985" i="1"/>
  <c r="G294" i="1"/>
  <c r="H294" i="1"/>
  <c r="H1408" i="1"/>
  <c r="G1408" i="1"/>
  <c r="G259" i="1"/>
  <c r="H259" i="1"/>
  <c r="G1299" i="1"/>
  <c r="H1299" i="1"/>
  <c r="G619" i="1"/>
  <c r="H619" i="1"/>
  <c r="I28" i="3"/>
  <c r="D1435" i="1"/>
  <c r="I35" i="3"/>
  <c r="C1518" i="1"/>
  <c r="H11" i="3" s="1"/>
  <c r="G574" i="1"/>
  <c r="H574" i="1"/>
  <c r="H1329" i="1"/>
  <c r="G1329" i="1"/>
  <c r="G1423" i="1"/>
  <c r="H1423" i="1"/>
  <c r="G313" i="9"/>
  <c r="E313" i="9" s="1"/>
  <c r="D6" i="5"/>
  <c r="D407" i="4"/>
  <c r="F298" i="4"/>
  <c r="C293" i="1"/>
  <c r="G561" i="1"/>
  <c r="H561" i="1"/>
  <c r="H278" i="9"/>
  <c r="F141" i="6"/>
  <c r="H28" i="3"/>
  <c r="C1435" i="1"/>
  <c r="H9" i="3" s="1"/>
  <c r="G314" i="9"/>
  <c r="E314" i="9" s="1"/>
  <c r="B314" i="9" s="1"/>
  <c r="G129" i="1"/>
  <c r="H129" i="1"/>
  <c r="G1214" i="1" l="1"/>
  <c r="H1214" i="1"/>
  <c r="K3" i="9"/>
  <c r="I9" i="3"/>
  <c r="F290" i="4"/>
  <c r="C286" i="1"/>
  <c r="G414" i="1"/>
  <c r="H414" i="1"/>
  <c r="E639" i="4"/>
  <c r="D407" i="1"/>
  <c r="F408" i="4"/>
  <c r="C403" i="1"/>
  <c r="G522" i="1"/>
  <c r="H522" i="1"/>
  <c r="E312" i="9"/>
  <c r="I11" i="3" s="1"/>
  <c r="B313" i="9"/>
  <c r="G147" i="1"/>
  <c r="H147" i="1"/>
  <c r="G1046" i="1"/>
  <c r="H1046" i="1"/>
  <c r="G345" i="1"/>
  <c r="H345" i="1"/>
  <c r="G2" i="1"/>
  <c r="H2" i="1"/>
  <c r="G1435" i="1"/>
  <c r="H1435" i="1"/>
  <c r="N3" i="9"/>
  <c r="G285" i="9"/>
  <c r="E285" i="9" s="1"/>
  <c r="B285" i="9" s="1"/>
  <c r="G278" i="9"/>
  <c r="E278" i="9" s="1"/>
  <c r="F6" i="5"/>
  <c r="C984" i="1"/>
  <c r="F635" i="4"/>
  <c r="C629" i="1"/>
  <c r="G1153" i="1"/>
  <c r="H1153" i="1"/>
  <c r="F407" i="4"/>
  <c r="C402" i="1"/>
  <c r="E413" i="4"/>
  <c r="E291" i="4"/>
  <c r="D287" i="1" s="1"/>
  <c r="D285" i="1"/>
  <c r="H1518" i="1"/>
  <c r="G1518" i="1"/>
  <c r="G293" i="1"/>
  <c r="H293" i="1"/>
  <c r="D413" i="4"/>
  <c r="F289" i="4"/>
  <c r="D291" i="4"/>
  <c r="C285" i="1"/>
  <c r="D639" i="4"/>
  <c r="D414" i="4"/>
  <c r="F412" i="4"/>
  <c r="C407" i="1"/>
  <c r="F636" i="4"/>
  <c r="C630" i="1"/>
  <c r="F175" i="5"/>
  <c r="C1152" i="1"/>
  <c r="G286" i="1" l="1"/>
  <c r="H286" i="1"/>
  <c r="F413" i="4"/>
  <c r="D640" i="4"/>
  <c r="D415" i="4"/>
  <c r="C408" i="1"/>
  <c r="G402" i="1"/>
  <c r="H402" i="1"/>
  <c r="G629" i="1"/>
  <c r="H629" i="1"/>
  <c r="E277" i="9"/>
  <c r="B278" i="9"/>
  <c r="C409" i="1"/>
  <c r="G403" i="1"/>
  <c r="H403" i="1"/>
  <c r="D633" i="1"/>
  <c r="D641" i="4"/>
  <c r="F639" i="4"/>
  <c r="C633" i="1"/>
  <c r="G1152" i="1"/>
  <c r="H1152" i="1"/>
  <c r="G407" i="1"/>
  <c r="H407" i="1"/>
  <c r="G285" i="1"/>
  <c r="H285" i="1"/>
  <c r="G630" i="1"/>
  <c r="H630" i="1"/>
  <c r="E640" i="4"/>
  <c r="E415" i="4"/>
  <c r="D410" i="1" s="1"/>
  <c r="D408" i="1"/>
  <c r="F291" i="4"/>
  <c r="C287" i="1"/>
  <c r="H8" i="3"/>
  <c r="G984" i="1"/>
  <c r="H984" i="1"/>
  <c r="E414" i="4"/>
  <c r="D409" i="1" s="1"/>
  <c r="C635" i="1" l="1"/>
  <c r="G287" i="1"/>
  <c r="H287" i="1"/>
  <c r="E642" i="4"/>
  <c r="D634" i="1"/>
  <c r="G409" i="1"/>
  <c r="H409" i="1"/>
  <c r="G408" i="1"/>
  <c r="H408" i="1"/>
  <c r="M3" i="9"/>
  <c r="I8" i="3"/>
  <c r="G633" i="1"/>
  <c r="H633" i="1"/>
  <c r="E641" i="4"/>
  <c r="F414" i="4"/>
  <c r="F415" i="4"/>
  <c r="C410" i="1"/>
  <c r="D642" i="4"/>
  <c r="F640" i="4"/>
  <c r="C634" i="1"/>
  <c r="G410" i="1" l="1"/>
  <c r="H410" i="1"/>
  <c r="D646" i="4"/>
  <c r="F642" i="4"/>
  <c r="C636" i="1"/>
  <c r="E645" i="4"/>
  <c r="D635" i="1"/>
  <c r="H635" i="1" s="1"/>
  <c r="G634" i="1"/>
  <c r="H634" i="1"/>
  <c r="E646" i="4"/>
  <c r="D636" i="1"/>
  <c r="F641" i="4"/>
  <c r="D645" i="4"/>
  <c r="G276" i="9" l="1"/>
  <c r="E276" i="9" s="1"/>
  <c r="B276" i="9" s="1"/>
  <c r="G635" i="1"/>
  <c r="I19" i="3"/>
  <c r="D640" i="1"/>
  <c r="F645" i="4"/>
  <c r="H18" i="3"/>
  <c r="C639" i="1"/>
  <c r="I18" i="3"/>
  <c r="D639" i="1"/>
  <c r="G636" i="1"/>
  <c r="H636" i="1"/>
  <c r="F646" i="4"/>
  <c r="H19" i="3"/>
  <c r="C640" i="1"/>
  <c r="H7" i="3" l="1"/>
  <c r="J3" i="9" s="1"/>
  <c r="G640" i="1"/>
  <c r="H640" i="1"/>
  <c r="G639" i="1"/>
  <c r="H639" i="1"/>
  <c r="G274" i="9" l="1"/>
  <c r="L272" i="9"/>
  <c r="H274" i="9"/>
  <c r="M272" i="9"/>
  <c r="G18" i="9"/>
  <c r="H18" i="9"/>
  <c r="G15" i="9"/>
  <c r="K11" i="9"/>
  <c r="J8" i="9"/>
  <c r="I5" i="9"/>
  <c r="J17" i="9"/>
  <c r="M15" i="9"/>
  <c r="G17" i="9"/>
  <c r="H16" i="9"/>
  <c r="K7" i="9"/>
  <c r="J9" i="9"/>
  <c r="K5" i="9"/>
  <c r="J10" i="9"/>
  <c r="I8" i="9"/>
  <c r="J5" i="9"/>
  <c r="J12" i="9"/>
  <c r="G16" i="9"/>
  <c r="I13" i="9"/>
  <c r="K8" i="9"/>
  <c r="J13" i="9"/>
  <c r="K9" i="9"/>
  <c r="I12" i="9"/>
  <c r="I9" i="9"/>
  <c r="H17" i="9"/>
  <c r="L16" i="9"/>
  <c r="J6" i="9"/>
  <c r="I11" i="9"/>
  <c r="K10" i="9"/>
  <c r="I17" i="9"/>
  <c r="M16" i="9"/>
  <c r="H15" i="9"/>
  <c r="I6" i="9"/>
  <c r="K12" i="9"/>
  <c r="I7" i="9"/>
  <c r="K13" i="9"/>
  <c r="K6" i="9"/>
  <c r="J11" i="9"/>
  <c r="L15" i="9"/>
  <c r="J7" i="9"/>
  <c r="E16" i="9" l="1"/>
  <c r="E10" i="9"/>
  <c r="B10" i="9" s="1"/>
  <c r="F15" i="9"/>
  <c r="E7" i="9"/>
  <c r="B7" i="9" s="1"/>
  <c r="E12" i="9"/>
  <c r="B12" i="9" s="1"/>
  <c r="E13" i="9"/>
  <c r="B13" i="9" s="1"/>
  <c r="E8" i="9"/>
  <c r="B8" i="9" s="1"/>
  <c r="E15" i="9"/>
  <c r="E11" i="9"/>
  <c r="B11" i="9" s="1"/>
  <c r="E9" i="9"/>
  <c r="B9" i="9" s="1"/>
  <c r="F16" i="9"/>
  <c r="E5" i="9"/>
  <c r="F272" i="9"/>
  <c r="E6" i="9"/>
  <c r="B6" i="9" s="1"/>
  <c r="E17" i="9"/>
  <c r="B17" i="9" s="1"/>
  <c r="E18" i="9"/>
  <c r="B18" i="9" s="1"/>
  <c r="E274" i="9"/>
  <c r="F14" i="9" l="1"/>
  <c r="B15" i="9"/>
  <c r="B272" i="9"/>
  <c r="F20" i="9"/>
  <c r="B5" i="9"/>
  <c r="E4" i="9"/>
  <c r="E14" i="9"/>
  <c r="B274" i="9"/>
  <c r="E20" i="9"/>
  <c r="I7" i="3" s="1"/>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<sst xmlns="http://schemas.openxmlformats.org/spreadsheetml/2006/main" count="4374" uniqueCount="3426">
  <si>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</si>
  <si>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</si>
  <si>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</si>
  <si>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</si>
  <si>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</si>
  <si>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</si>
  <si>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</si>
  <si>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</si>
  <si>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</si>
  <si>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</si>
  <si>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</si>
  <si>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</si>
  <si>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</si>
  <si>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</si>
  <si>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</si>
  <si>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</si>
  <si>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</si>
  <si>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</si>
  <si>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</si>
  <si>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</si>
  <si>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</si>
  <si>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</si>
  <si>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</si>
  <si>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</si>
  <si>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</si>
  <si>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</si>
  <si>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</si>
  <si>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</si>
  <si>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</si>
  <si>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</si>
  <si>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</si>
  <si>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ZDRAVLJA KOPRIVNIČKO-KRIŽEVAČKE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</si>
  <si>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</si>
  <si>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</si>
  <si>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</si>
  <si>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</si>
  <si>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</si>
  <si>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</si>
  <si>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</si>
  <si>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</si>
  <si>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</si>
  <si>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</si>
  <si>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</si>
  <si>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</si>
  <si>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</si>
  <si>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</si>
  <si>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</si>
  <si>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</si>
  <si>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</si>
  <si>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27765 - DOM ZDRAVLJA KOPRIVNIČKO-KRIŽEVAČKE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</si>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</sst>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7412930.3300000001</v>
      </c>
      <c r="D2" s="6">
        <f>'PR-RAS'!E6</f>
        <v>8439492.9800000004</v>
      </c>
      <c r="E2" s="6">
        <v>0</v>
      </c>
      <c r="F2" s="6">
        <v>0</v>
      </c>
      <c r="G2" s="7">
        <f t="shared" ref="G2:G264" si="0">(B2/1000)*(C2*1+D2*2)</f>
        <v>24291.916290000001</v>
      </c>
      <c r="H2" s="7">
        <f t="shared" ref="H2:H264" si="1">ABS(C2-ROUND(C2,0))+ABS(D2-ROUND(D2,0))</f>
        <v>0.34999999962747097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331750.53000000003</v>
      </c>
      <c r="D46" s="1">
        <f>'PR-RAS'!E50</f>
        <v>312419.09999999998</v>
      </c>
      <c r="E46" s="1">
        <v>0</v>
      </c>
      <c r="F46" s="1">
        <v>0</v>
      </c>
      <c r="G46" s="2">
        <f t="shared" si="0"/>
        <v>43046.492849999995</v>
      </c>
      <c r="H46" s="2">
        <f t="shared" si="1"/>
        <v>0.56999999994877726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28288.2</v>
      </c>
      <c r="D58" s="1">
        <f>'PR-RAS'!E62</f>
        <v>97266</v>
      </c>
      <c r="E58" s="1">
        <v>0</v>
      </c>
      <c r="F58" s="1">
        <v>0</v>
      </c>
      <c r="G58" s="2">
        <f t="shared" si="0"/>
        <v>12700.751400000001</v>
      </c>
      <c r="H58" s="2">
        <f t="shared" si="1"/>
        <v>0.2000000000007276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28288.2</v>
      </c>
      <c r="D59" s="1">
        <f>'PR-RAS'!E63</f>
        <v>97266</v>
      </c>
      <c r="E59" s="1">
        <v>0</v>
      </c>
      <c r="F59" s="1">
        <v>0</v>
      </c>
      <c r="G59" s="2">
        <f t="shared" si="0"/>
        <v>12923.571600000001</v>
      </c>
      <c r="H59" s="2">
        <f t="shared" si="1"/>
        <v>0.2000000000007276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149417.38</v>
      </c>
      <c r="D64" s="1">
        <f>'PR-RAS'!E68</f>
        <v>91430.13</v>
      </c>
      <c r="E64" s="1">
        <v>0</v>
      </c>
      <c r="F64" s="1">
        <v>0</v>
      </c>
      <c r="G64" s="2">
        <f t="shared" si="0"/>
        <v>20933.491320000001</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149417.38</v>
      </c>
      <c r="D65" s="1">
        <f>'PR-RAS'!E69</f>
        <v>21114.85</v>
      </c>
      <c r="E65" s="1">
        <v>0</v>
      </c>
      <c r="F65" s="1">
        <v>0</v>
      </c>
      <c r="G65" s="2">
        <f t="shared" si="0"/>
        <v>12265.413120000001</v>
      </c>
      <c r="H65" s="2">
        <f t="shared" si="1"/>
        <v>0.5300000000061118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70315.28</v>
      </c>
      <c r="E66" s="1">
        <v>0</v>
      </c>
      <c r="F66" s="1">
        <v>0</v>
      </c>
      <c r="G66" s="2">
        <f t="shared" si="0"/>
        <v>9140.9863999999998</v>
      </c>
      <c r="H66" s="2">
        <f t="shared" si="1"/>
        <v>0.27999999999883585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154044.95000000001</v>
      </c>
      <c r="D70" s="1">
        <f>'PR-RAS'!E74</f>
        <v>123722.97</v>
      </c>
      <c r="E70" s="1">
        <v>0</v>
      </c>
      <c r="F70" s="1">
        <v>0</v>
      </c>
      <c r="G70" s="2">
        <f t="shared" si="0"/>
        <v>27702.871410000003</v>
      </c>
      <c r="H70" s="2">
        <f t="shared" si="1"/>
        <v>7.9999999987194315E-2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154044.95000000001</v>
      </c>
      <c r="D71" s="1">
        <f>'PR-RAS'!E75</f>
        <v>123722.97</v>
      </c>
      <c r="E71" s="1">
        <v>0</v>
      </c>
      <c r="F71" s="1">
        <v>0</v>
      </c>
      <c r="G71" s="2">
        <f t="shared" si="0"/>
        <v>28104.362300000004</v>
      </c>
      <c r="H71" s="2">
        <f t="shared" si="1"/>
        <v>7.9999999987194315E-2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52.77</v>
      </c>
      <c r="D78" s="1">
        <f>'PR-RAS'!E82</f>
        <v>3.38</v>
      </c>
      <c r="E78" s="1">
        <v>0</v>
      </c>
      <c r="F78" s="1">
        <v>0</v>
      </c>
      <c r="G78" s="2">
        <f t="shared" si="0"/>
        <v>4.5838099999999997</v>
      </c>
      <c r="H78" s="2">
        <f t="shared" si="1"/>
        <v>0.60999999999999677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52.77</v>
      </c>
      <c r="D79" s="1">
        <f>'PR-RAS'!E83</f>
        <v>3.38</v>
      </c>
      <c r="E79" s="1">
        <v>0</v>
      </c>
      <c r="F79" s="1">
        <v>0</v>
      </c>
      <c r="G79" s="2">
        <f t="shared" si="0"/>
        <v>4.6433400000000002</v>
      </c>
      <c r="H79" s="2">
        <f t="shared" si="1"/>
        <v>0.60999999999999677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2.75</v>
      </c>
      <c r="D81" s="1">
        <f>'PR-RAS'!E85</f>
        <v>3.38</v>
      </c>
      <c r="E81" s="1">
        <v>0</v>
      </c>
      <c r="F81" s="1">
        <v>0</v>
      </c>
      <c r="G81" s="2">
        <f t="shared" si="0"/>
        <v>0.76080000000000003</v>
      </c>
      <c r="H81" s="2">
        <f t="shared" si="1"/>
        <v>0.62999999999999989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50.02</v>
      </c>
      <c r="D82" s="1">
        <f>'PR-RAS'!E86</f>
        <v>0</v>
      </c>
      <c r="E82" s="1">
        <v>0</v>
      </c>
      <c r="F82" s="1">
        <v>0</v>
      </c>
      <c r="G82" s="2">
        <f t="shared" si="0"/>
        <v>4.0516200000000007</v>
      </c>
      <c r="H82" s="2">
        <f t="shared" si="1"/>
        <v>2.0000000000003126E-2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491995.01</v>
      </c>
      <c r="D102" s="1">
        <f>'PR-RAS'!E106</f>
        <v>558568.35</v>
      </c>
      <c r="E102" s="1">
        <v>0</v>
      </c>
      <c r="F102" s="1">
        <v>0</v>
      </c>
      <c r="G102" s="2">
        <f t="shared" si="0"/>
        <v>162522.30271000002</v>
      </c>
      <c r="H102" s="2">
        <f t="shared" si="1"/>
        <v>0.35999999998603016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491995.01</v>
      </c>
      <c r="D108" s="1">
        <f>'PR-RAS'!E112</f>
        <v>558568.35</v>
      </c>
      <c r="E108" s="1">
        <v>0</v>
      </c>
      <c r="F108" s="1">
        <v>0</v>
      </c>
      <c r="G108" s="2">
        <f t="shared" si="0"/>
        <v>172177.09297</v>
      </c>
      <c r="H108" s="2">
        <f t="shared" si="1"/>
        <v>0.35999999998603016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491995.01</v>
      </c>
      <c r="D113" s="1">
        <f>'PR-RAS'!E117</f>
        <v>558568.35</v>
      </c>
      <c r="E113" s="1">
        <v>0</v>
      </c>
      <c r="F113" s="1">
        <v>0</v>
      </c>
      <c r="G113" s="2">
        <f t="shared" si="0"/>
        <v>180222.75151999999</v>
      </c>
      <c r="H113" s="2">
        <f t="shared" si="1"/>
        <v>0.35999999998603016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522368.19000000006</v>
      </c>
      <c r="D120" s="1">
        <f>'PR-RAS'!E124</f>
        <v>475452.02</v>
      </c>
      <c r="E120" s="1">
        <v>0</v>
      </c>
      <c r="F120" s="1">
        <v>0</v>
      </c>
      <c r="G120" s="2">
        <f t="shared" si="0"/>
        <v>175319.39536999998</v>
      </c>
      <c r="H120" s="2">
        <f t="shared" si="1"/>
        <v>0.21000000007916242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521768.19000000006</v>
      </c>
      <c r="D121" s="1">
        <f>'PR-RAS'!E125</f>
        <v>468576.13</v>
      </c>
      <c r="E121" s="1">
        <v>0</v>
      </c>
      <c r="F121" s="1">
        <v>0</v>
      </c>
      <c r="G121" s="2">
        <f t="shared" si="0"/>
        <v>175070.45400000003</v>
      </c>
      <c r="H121" s="2">
        <f t="shared" si="1"/>
        <v>0.32000000006519258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101254.41</v>
      </c>
      <c r="D122" s="1">
        <f>'PR-RAS'!E126</f>
        <v>903.01</v>
      </c>
      <c r="E122" s="1">
        <v>0</v>
      </c>
      <c r="F122" s="1">
        <v>0</v>
      </c>
      <c r="G122" s="2">
        <f t="shared" si="0"/>
        <v>12470.312030000001</v>
      </c>
      <c r="H122" s="2">
        <f t="shared" si="1"/>
        <v>0.42000000000348336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420513.78</v>
      </c>
      <c r="D123" s="1">
        <f>'PR-RAS'!E127</f>
        <v>467673.12</v>
      </c>
      <c r="E123" s="1">
        <v>0</v>
      </c>
      <c r="F123" s="1">
        <v>0</v>
      </c>
      <c r="G123" s="2">
        <f t="shared" si="0"/>
        <v>165414.92243999999</v>
      </c>
      <c r="H123" s="2">
        <f t="shared" si="1"/>
        <v>0.33999999996740371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600</v>
      </c>
      <c r="D124" s="1">
        <f>'PR-RAS'!E128</f>
        <v>6875.89</v>
      </c>
      <c r="E124" s="1">
        <v>0</v>
      </c>
      <c r="F124" s="1">
        <v>0</v>
      </c>
      <c r="G124" s="2">
        <f t="shared" si="0"/>
        <v>1765.2689400000002</v>
      </c>
      <c r="H124" s="2">
        <f t="shared" si="1"/>
        <v>0.10999999999967258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600</v>
      </c>
      <c r="D125" s="1">
        <f>'PR-RAS'!E129</f>
        <v>6875.89</v>
      </c>
      <c r="E125" s="1">
        <v>0</v>
      </c>
      <c r="F125" s="1">
        <v>0</v>
      </c>
      <c r="G125" s="2">
        <f t="shared" si="0"/>
        <v>1779.6207200000001</v>
      </c>
      <c r="H125" s="2">
        <f t="shared" si="1"/>
        <v>0.10999999999967258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6061784.4199999999</v>
      </c>
      <c r="D129" s="1">
        <f>'PR-RAS'!E133</f>
        <v>7091181.9500000002</v>
      </c>
      <c r="E129" s="1">
        <v>0</v>
      </c>
      <c r="F129" s="1">
        <v>0</v>
      </c>
      <c r="G129" s="2">
        <f t="shared" si="0"/>
        <v>2591250.98496</v>
      </c>
      <c r="H129" s="2">
        <f t="shared" si="1"/>
        <v>0.46999999973922968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618983.86</v>
      </c>
      <c r="D130" s="1">
        <f>'PR-RAS'!E134</f>
        <v>679856.83</v>
      </c>
      <c r="E130" s="1">
        <v>0</v>
      </c>
      <c r="F130" s="1">
        <v>0</v>
      </c>
      <c r="G130" s="2">
        <f t="shared" si="0"/>
        <v>255251.98008000001</v>
      </c>
      <c r="H130" s="2">
        <f t="shared" si="1"/>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98567.95</v>
      </c>
      <c r="D131" s="1">
        <f>'PR-RAS'!E135</f>
        <v>135471.32999999999</v>
      </c>
      <c r="E131" s="1">
        <v>0</v>
      </c>
      <c r="F131" s="1">
        <v>0</v>
      </c>
      <c r="G131" s="2">
        <f t="shared" si="0"/>
        <v>48036.379300000001</v>
      </c>
      <c r="H131" s="2">
        <f t="shared" si="1"/>
        <v>0.3799999999901047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520415.91</v>
      </c>
      <c r="D132" s="1">
        <f>'PR-RAS'!E136</f>
        <v>544385.5</v>
      </c>
      <c r="E132" s="1">
        <v>0</v>
      </c>
      <c r="F132" s="1">
        <v>0</v>
      </c>
      <c r="G132" s="2">
        <f t="shared" si="0"/>
        <v>210803.48520999998</v>
      </c>
      <c r="H132" s="2">
        <f t="shared" si="1"/>
        <v>0.59000000002561137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5442800.5599999996</v>
      </c>
      <c r="D134" s="1">
        <f>'PR-RAS'!E138</f>
        <v>6411325.1200000001</v>
      </c>
      <c r="E134" s="1">
        <v>0</v>
      </c>
      <c r="F134" s="1">
        <v>0</v>
      </c>
      <c r="G134" s="2">
        <f t="shared" si="0"/>
        <v>2429304.9564</v>
      </c>
      <c r="H134" s="2">
        <f t="shared" si="1"/>
        <v>0.56000000052154064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4979.41</v>
      </c>
      <c r="D135" s="1">
        <f>'PR-RAS'!E139</f>
        <v>1868.18</v>
      </c>
      <c r="E135" s="1">
        <v>0</v>
      </c>
      <c r="F135" s="1">
        <v>0</v>
      </c>
      <c r="G135" s="2">
        <f t="shared" si="0"/>
        <v>1167.9131800000002</v>
      </c>
      <c r="H135" s="2">
        <f t="shared" si="1"/>
        <v>0.58999999999991815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4979.41</v>
      </c>
      <c r="D146" s="1">
        <f>'PR-RAS'!E150</f>
        <v>1868.18</v>
      </c>
      <c r="E146" s="1">
        <v>0</v>
      </c>
      <c r="F146" s="1">
        <v>0</v>
      </c>
      <c r="G146" s="2">
        <f t="shared" si="0"/>
        <v>1263.78665</v>
      </c>
      <c r="H146" s="2">
        <f t="shared" si="1"/>
        <v>0.58999999999991815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6469350.5300000003</v>
      </c>
      <c r="D147" s="1">
        <f>'PR-RAS'!E151</f>
        <v>7718696.2799999993</v>
      </c>
      <c r="E147" s="1">
        <v>0</v>
      </c>
      <c r="F147" s="1">
        <v>0</v>
      </c>
      <c r="G147" s="2">
        <f t="shared" si="0"/>
        <v>3198384.4911399996</v>
      </c>
      <c r="H147" s="2">
        <f t="shared" si="1"/>
        <v>0.74999999906867743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4639886.78</v>
      </c>
      <c r="D148" s="1">
        <f>'PR-RAS'!E152</f>
        <v>6178784.9299999997</v>
      </c>
      <c r="E148" s="1">
        <v>0</v>
      </c>
      <c r="F148" s="1">
        <v>0</v>
      </c>
      <c r="G148" s="2">
        <f t="shared" si="0"/>
        <v>2498626.1260799998</v>
      </c>
      <c r="H148" s="2">
        <f t="shared" si="1"/>
        <v>0.2900000000372529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3987161.18</v>
      </c>
      <c r="D149" s="1">
        <f>'PR-RAS'!E153</f>
        <v>5275767.75</v>
      </c>
      <c r="E149" s="1">
        <v>0</v>
      </c>
      <c r="F149" s="1">
        <v>0</v>
      </c>
      <c r="G149" s="2">
        <f t="shared" si="0"/>
        <v>2151727.1086399998</v>
      </c>
      <c r="H149" s="2">
        <f t="shared" si="1"/>
        <v>0.43000000016763806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3901833</v>
      </c>
      <c r="D150" s="1">
        <f>'PR-RAS'!E154</f>
        <v>5119073.33</v>
      </c>
      <c r="E150" s="1">
        <v>0</v>
      </c>
      <c r="F150" s="1">
        <v>0</v>
      </c>
      <c r="G150" s="2">
        <f t="shared" si="0"/>
        <v>2106856.9693399998</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85328.18</v>
      </c>
      <c r="D152" s="1">
        <f>'PR-RAS'!E156</f>
        <v>156694.42000000001</v>
      </c>
      <c r="E152" s="1">
        <v>0</v>
      </c>
      <c r="F152" s="1">
        <v>0</v>
      </c>
      <c r="G152" s="2">
        <f t="shared" si="0"/>
        <v>60206.270020000004</v>
      </c>
      <c r="H152" s="2">
        <f t="shared" si="1"/>
        <v>0.60000000000582077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160764.59</v>
      </c>
      <c r="D154" s="1">
        <f>'PR-RAS'!E158</f>
        <v>210891.55</v>
      </c>
      <c r="E154" s="1">
        <v>0</v>
      </c>
      <c r="F154" s="1">
        <v>0</v>
      </c>
      <c r="G154" s="2">
        <f t="shared" si="0"/>
        <v>89129.796569999991</v>
      </c>
      <c r="H154" s="2">
        <f t="shared" si="1"/>
        <v>0.86000000001513399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491961.01</v>
      </c>
      <c r="D155" s="1">
        <f>'PR-RAS'!E159</f>
        <v>692125.63</v>
      </c>
      <c r="E155" s="1">
        <v>0</v>
      </c>
      <c r="F155" s="1">
        <v>0</v>
      </c>
      <c r="G155" s="2">
        <f t="shared" si="0"/>
        <v>288936.68958000001</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491961.01</v>
      </c>
      <c r="D157" s="1">
        <f>'PR-RAS'!E161</f>
        <v>692125.63</v>
      </c>
      <c r="E157" s="1">
        <v>0</v>
      </c>
      <c r="F157" s="1">
        <v>0</v>
      </c>
      <c r="G157" s="2">
        <f t="shared" si="0"/>
        <v>292689.11411999998</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1823287.6300000001</v>
      </c>
      <c r="D159" s="1">
        <f>'PR-RAS'!E163</f>
        <v>1536688.4200000002</v>
      </c>
      <c r="E159" s="1">
        <v>0</v>
      </c>
      <c r="F159" s="1">
        <v>0</v>
      </c>
      <c r="G159" s="2">
        <f t="shared" si="0"/>
        <v>773672.98626000015</v>
      </c>
      <c r="H159" s="2">
        <f t="shared" si="1"/>
        <v>0.7900000000372529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224247.40999999997</v>
      </c>
      <c r="D160" s="1">
        <f>'PR-RAS'!E164</f>
        <v>248169.49000000002</v>
      </c>
      <c r="E160" s="1">
        <v>0</v>
      </c>
      <c r="F160" s="1">
        <v>0</v>
      </c>
      <c r="G160" s="2">
        <f t="shared" si="0"/>
        <v>114573.23601000001</v>
      </c>
      <c r="H160" s="2">
        <f t="shared" si="1"/>
        <v>0.89999999999417923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2604.58</v>
      </c>
      <c r="D161" s="1">
        <f>'PR-RAS'!E165</f>
        <v>6817.32</v>
      </c>
      <c r="E161" s="1">
        <v>0</v>
      </c>
      <c r="F161" s="1">
        <v>0</v>
      </c>
      <c r="G161" s="2">
        <f t="shared" si="0"/>
        <v>2598.2752</v>
      </c>
      <c r="H161" s="2">
        <f t="shared" si="1"/>
        <v>0.73999999999978172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210115.27</v>
      </c>
      <c r="D162" s="1">
        <f>'PR-RAS'!E166</f>
        <v>216428.73</v>
      </c>
      <c r="E162" s="1">
        <v>0</v>
      </c>
      <c r="F162" s="1">
        <v>0</v>
      </c>
      <c r="G162" s="2">
        <f t="shared" si="0"/>
        <v>103518.60953</v>
      </c>
      <c r="H162" s="2">
        <f t="shared" si="1"/>
        <v>0.53999999997904524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7620.1</v>
      </c>
      <c r="D163" s="1">
        <f>'PR-RAS'!E167</f>
        <v>12368.48</v>
      </c>
      <c r="E163" s="1">
        <v>0</v>
      </c>
      <c r="F163" s="1">
        <v>0</v>
      </c>
      <c r="G163" s="2">
        <f t="shared" si="0"/>
        <v>5241.8437199999998</v>
      </c>
      <c r="H163" s="2">
        <f t="shared" si="1"/>
        <v>0.57999999999992724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3907.46</v>
      </c>
      <c r="D164" s="1">
        <f>'PR-RAS'!E168</f>
        <v>12554.96</v>
      </c>
      <c r="E164" s="1">
        <v>0</v>
      </c>
      <c r="F164" s="1">
        <v>0</v>
      </c>
      <c r="G164" s="2">
        <f t="shared" si="0"/>
        <v>4729.8329399999993</v>
      </c>
      <c r="H164" s="2">
        <f t="shared" si="1"/>
        <v>0.50000000000090949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781223.9</v>
      </c>
      <c r="D165" s="1">
        <f>'PR-RAS'!E169</f>
        <v>465023.38000000006</v>
      </c>
      <c r="E165" s="1">
        <v>0</v>
      </c>
      <c r="F165" s="1">
        <v>0</v>
      </c>
      <c r="G165" s="2">
        <f t="shared" si="0"/>
        <v>280648.38824000006</v>
      </c>
      <c r="H165" s="2">
        <f t="shared" si="1"/>
        <v>0.48000000003958121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46746.720000000001</v>
      </c>
      <c r="D166" s="1">
        <f>'PR-RAS'!E170</f>
        <v>37150.99</v>
      </c>
      <c r="E166" s="1">
        <v>0</v>
      </c>
      <c r="F166" s="1">
        <v>0</v>
      </c>
      <c r="G166" s="2">
        <f t="shared" si="0"/>
        <v>19973.035500000002</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534216.78</v>
      </c>
      <c r="D167" s="1">
        <f>'PR-RAS'!E171</f>
        <v>223294.27</v>
      </c>
      <c r="E167" s="1">
        <v>0</v>
      </c>
      <c r="F167" s="1">
        <v>0</v>
      </c>
      <c r="G167" s="2">
        <f t="shared" si="0"/>
        <v>162813.68312000003</v>
      </c>
      <c r="H167" s="2">
        <f t="shared" si="1"/>
        <v>0.48999999996158294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169949.78</v>
      </c>
      <c r="D168" s="1">
        <f>'PR-RAS'!E172</f>
        <v>172132.14</v>
      </c>
      <c r="E168" s="1">
        <v>0</v>
      </c>
      <c r="F168" s="1">
        <v>0</v>
      </c>
      <c r="G168" s="2">
        <f t="shared" si="0"/>
        <v>85873.748020000014</v>
      </c>
      <c r="H168" s="2">
        <f t="shared" si="1"/>
        <v>0.36000000001513399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6352.8</v>
      </c>
      <c r="D169" s="1">
        <f>'PR-RAS'!E173</f>
        <v>6033.5</v>
      </c>
      <c r="E169" s="1">
        <v>0</v>
      </c>
      <c r="F169" s="1">
        <v>0</v>
      </c>
      <c r="G169" s="2">
        <f t="shared" si="0"/>
        <v>3094.5264000000002</v>
      </c>
      <c r="H169" s="2">
        <f t="shared" si="1"/>
        <v>0.6999999999998181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12973.74</v>
      </c>
      <c r="D170" s="1">
        <f>'PR-RAS'!E174</f>
        <v>8495.7800000000007</v>
      </c>
      <c r="E170" s="1">
        <v>0</v>
      </c>
      <c r="F170" s="1">
        <v>0</v>
      </c>
      <c r="G170" s="2">
        <f t="shared" si="0"/>
        <v>5064.1357000000007</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10984.08</v>
      </c>
      <c r="D172" s="1">
        <f>'PR-RAS'!E176</f>
        <v>17916.7</v>
      </c>
      <c r="E172" s="1">
        <v>0</v>
      </c>
      <c r="F172" s="1">
        <v>0</v>
      </c>
      <c r="G172" s="2">
        <f t="shared" si="0"/>
        <v>8005.7890800000014</v>
      </c>
      <c r="H172" s="2">
        <f t="shared" si="1"/>
        <v>0.37999999999919964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777375.54</v>
      </c>
      <c r="D173" s="1">
        <f>'PR-RAS'!E177</f>
        <v>771189.12</v>
      </c>
      <c r="E173" s="1">
        <v>0</v>
      </c>
      <c r="F173" s="1">
        <v>0</v>
      </c>
      <c r="G173" s="2">
        <f t="shared" si="0"/>
        <v>398997.65016000002</v>
      </c>
      <c r="H173" s="2">
        <f t="shared" si="1"/>
        <v>0.57999999995809048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50354.64</v>
      </c>
      <c r="D174" s="1">
        <f>'PR-RAS'!E178</f>
        <v>51853.68</v>
      </c>
      <c r="E174" s="1">
        <v>0</v>
      </c>
      <c r="F174" s="1">
        <v>0</v>
      </c>
      <c r="G174" s="2">
        <f t="shared" si="0"/>
        <v>26652.725999999999</v>
      </c>
      <c r="H174" s="2">
        <f t="shared" si="1"/>
        <v>0.68000000000029104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92158.49</v>
      </c>
      <c r="D175" s="1">
        <f>'PR-RAS'!E179</f>
        <v>97116.11</v>
      </c>
      <c r="E175" s="1">
        <v>0</v>
      </c>
      <c r="F175" s="1">
        <v>0</v>
      </c>
      <c r="G175" s="2">
        <f t="shared" si="0"/>
        <v>49831.983540000001</v>
      </c>
      <c r="H175" s="2">
        <f t="shared" si="1"/>
        <v>0.60000000000582077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9655.09</v>
      </c>
      <c r="D176" s="1">
        <f>'PR-RAS'!E180</f>
        <v>5274.48</v>
      </c>
      <c r="E176" s="1">
        <v>0</v>
      </c>
      <c r="F176" s="1">
        <v>0</v>
      </c>
      <c r="G176" s="2">
        <f t="shared" si="0"/>
        <v>3535.7087499999998</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91086.74</v>
      </c>
      <c r="D177" s="1">
        <f>'PR-RAS'!E181</f>
        <v>93740.4</v>
      </c>
      <c r="E177" s="1">
        <v>0</v>
      </c>
      <c r="F177" s="1">
        <v>0</v>
      </c>
      <c r="G177" s="2">
        <f t="shared" si="0"/>
        <v>49027.887039999994</v>
      </c>
      <c r="H177" s="2">
        <f t="shared" si="1"/>
        <v>0.65999999998894054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3243.22</v>
      </c>
      <c r="D178" s="1">
        <f>'PR-RAS'!E182</f>
        <v>3047.16</v>
      </c>
      <c r="E178" s="1">
        <v>0</v>
      </c>
      <c r="F178" s="1">
        <v>0</v>
      </c>
      <c r="G178" s="2">
        <f t="shared" si="0"/>
        <v>1652.7445799999998</v>
      </c>
      <c r="H178" s="2">
        <f t="shared" si="1"/>
        <v>0.37999999999965439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317851.62</v>
      </c>
      <c r="D179" s="1">
        <f>'PR-RAS'!E183</f>
        <v>326885.73</v>
      </c>
      <c r="E179" s="1">
        <v>0</v>
      </c>
      <c r="F179" s="1">
        <v>0</v>
      </c>
      <c r="G179" s="2">
        <f t="shared" si="0"/>
        <v>172948.90823999999</v>
      </c>
      <c r="H179" s="2">
        <f t="shared" si="1"/>
        <v>0.65000000002328306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137019.91</v>
      </c>
      <c r="D180" s="1">
        <f>'PR-RAS'!E184</f>
        <v>100963.43</v>
      </c>
      <c r="E180" s="1">
        <v>0</v>
      </c>
      <c r="F180" s="1">
        <v>0</v>
      </c>
      <c r="G180" s="2">
        <f t="shared" si="0"/>
        <v>60671.471830000002</v>
      </c>
      <c r="H180" s="2">
        <f t="shared" si="1"/>
        <v>0.51999999998952262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62266.85</v>
      </c>
      <c r="D181" s="1">
        <f>'PR-RAS'!E185</f>
        <v>75077.98</v>
      </c>
      <c r="E181" s="1">
        <v>0</v>
      </c>
      <c r="F181" s="1">
        <v>0</v>
      </c>
      <c r="G181" s="2">
        <f t="shared" si="0"/>
        <v>38236.105799999998</v>
      </c>
      <c r="H181" s="2">
        <f t="shared" si="1"/>
        <v>0.17000000000552973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13738.98</v>
      </c>
      <c r="D182" s="1">
        <f>'PR-RAS'!E186</f>
        <v>17230.150000000001</v>
      </c>
      <c r="E182" s="1">
        <v>0</v>
      </c>
      <c r="F182" s="1">
        <v>0</v>
      </c>
      <c r="G182" s="2">
        <f t="shared" si="0"/>
        <v>8724.0696799999987</v>
      </c>
      <c r="H182" s="2">
        <f t="shared" si="1"/>
        <v>0.17000000000189175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40440.78</v>
      </c>
      <c r="D184" s="1">
        <f>'PR-RAS'!E188</f>
        <v>52306.43</v>
      </c>
      <c r="E184" s="1">
        <v>0</v>
      </c>
      <c r="F184" s="1">
        <v>0</v>
      </c>
      <c r="G184" s="2">
        <f t="shared" si="0"/>
        <v>26544.816120000003</v>
      </c>
      <c r="H184" s="2">
        <f t="shared" si="1"/>
        <v>0.65000000000145519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7176.96</v>
      </c>
      <c r="D185" s="1">
        <f>'PR-RAS'!E189</f>
        <v>7134.36</v>
      </c>
      <c r="E185" s="1">
        <v>0</v>
      </c>
      <c r="F185" s="1">
        <v>0</v>
      </c>
      <c r="G185" s="2">
        <f t="shared" si="0"/>
        <v>3946.0051199999998</v>
      </c>
      <c r="H185" s="2">
        <f t="shared" si="1"/>
        <v>0.3999999999996362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19988.97</v>
      </c>
      <c r="D186" s="1">
        <f>'PR-RAS'!E190</f>
        <v>20665.91</v>
      </c>
      <c r="E186" s="1">
        <v>0</v>
      </c>
      <c r="F186" s="1">
        <v>0</v>
      </c>
      <c r="G186" s="2">
        <f t="shared" si="0"/>
        <v>11344.346149999999</v>
      </c>
      <c r="H186" s="2">
        <f t="shared" si="1"/>
        <v>0.11999999999898137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3385.15</v>
      </c>
      <c r="D187" s="1">
        <f>'PR-RAS'!E191</f>
        <v>7636.5</v>
      </c>
      <c r="E187" s="1">
        <v>0</v>
      </c>
      <c r="F187" s="1">
        <v>0</v>
      </c>
      <c r="G187" s="2">
        <f t="shared" si="0"/>
        <v>3470.4159000000004</v>
      </c>
      <c r="H187" s="2">
        <f t="shared" si="1"/>
        <v>0.65000000000009095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8083.59</v>
      </c>
      <c r="D189" s="1">
        <f>'PR-RAS'!E193</f>
        <v>7401.23</v>
      </c>
      <c r="E189" s="1">
        <v>0</v>
      </c>
      <c r="F189" s="1">
        <v>0</v>
      </c>
      <c r="G189" s="2">
        <f t="shared" si="0"/>
        <v>4302.5774000000001</v>
      </c>
      <c r="H189" s="2">
        <f t="shared" si="1"/>
        <v>0.63999999999941792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103.69</v>
      </c>
      <c r="D190" s="1">
        <f>'PR-RAS'!E194</f>
        <v>0</v>
      </c>
      <c r="E190" s="1">
        <v>0</v>
      </c>
      <c r="F190" s="1">
        <v>0</v>
      </c>
      <c r="G190" s="2">
        <f t="shared" si="0"/>
        <v>19.59741</v>
      </c>
      <c r="H190" s="2">
        <f t="shared" si="1"/>
        <v>0.31000000000000227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1702.42</v>
      </c>
      <c r="D191" s="1">
        <f>'PR-RAS'!E195</f>
        <v>9468.43</v>
      </c>
      <c r="E191" s="1">
        <v>0</v>
      </c>
      <c r="F191" s="1">
        <v>0</v>
      </c>
      <c r="G191" s="2">
        <f t="shared" si="0"/>
        <v>3921.4631999999997</v>
      </c>
      <c r="H191" s="2">
        <f t="shared" si="1"/>
        <v>0.8500000000003638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848.9</v>
      </c>
      <c r="D192" s="1">
        <f>'PR-RAS'!E196</f>
        <v>22.93</v>
      </c>
      <c r="E192" s="1">
        <v>0</v>
      </c>
      <c r="F192" s="1">
        <v>0</v>
      </c>
      <c r="G192" s="2">
        <f t="shared" si="0"/>
        <v>170.89915999999999</v>
      </c>
      <c r="H192" s="2">
        <f t="shared" si="1"/>
        <v>0.17000000000002302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848.9</v>
      </c>
      <c r="D206" s="1">
        <f>'PR-RAS'!E210</f>
        <v>22.93</v>
      </c>
      <c r="E206" s="1">
        <v>0</v>
      </c>
      <c r="F206" s="1">
        <v>0</v>
      </c>
      <c r="G206" s="2">
        <f t="shared" si="0"/>
        <v>183.42579999999998</v>
      </c>
      <c r="H206" s="2">
        <f t="shared" si="1"/>
        <v>0.17000000000002302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773.98</v>
      </c>
      <c r="D207" s="1">
        <f>'PR-RAS'!E211</f>
        <v>0</v>
      </c>
      <c r="E207" s="1">
        <v>0</v>
      </c>
      <c r="F207" s="1">
        <v>0</v>
      </c>
      <c r="G207" s="2">
        <f t="shared" si="0"/>
        <v>159.43987999999999</v>
      </c>
      <c r="H207" s="2">
        <f t="shared" si="1"/>
        <v>1.999999999998181E-2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74.92</v>
      </c>
      <c r="D209" s="1">
        <f>'PR-RAS'!E213</f>
        <v>22.93</v>
      </c>
      <c r="E209" s="1">
        <v>0</v>
      </c>
      <c r="F209" s="1">
        <v>0</v>
      </c>
      <c r="G209" s="2">
        <f t="shared" si="0"/>
        <v>25.122239999999998</v>
      </c>
      <c r="H209" s="2">
        <f t="shared" si="1"/>
        <v>0.14999999999999858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4778.67</v>
      </c>
      <c r="D248" s="1">
        <f>'PR-RAS'!E252</f>
        <v>2700</v>
      </c>
      <c r="E248" s="1">
        <v>0</v>
      </c>
      <c r="F248" s="1">
        <v>0</v>
      </c>
      <c r="G248" s="2">
        <f t="shared" si="0"/>
        <v>2514.1314900000002</v>
      </c>
      <c r="H248" s="2">
        <f t="shared" si="1"/>
        <v>0.32999999999992724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4778.67</v>
      </c>
      <c r="D255" s="1">
        <f>'PR-RAS'!E259</f>
        <v>2700</v>
      </c>
      <c r="E255" s="1">
        <v>0</v>
      </c>
      <c r="F255" s="1">
        <v>0</v>
      </c>
      <c r="G255" s="2">
        <f t="shared" si="0"/>
        <v>2585.3821800000001</v>
      </c>
      <c r="H255" s="2">
        <f t="shared" si="1"/>
        <v>0.32999999999992724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4778.67</v>
      </c>
      <c r="D256" s="1">
        <f>'PR-RAS'!E260</f>
        <v>2700</v>
      </c>
      <c r="E256" s="1">
        <v>0</v>
      </c>
      <c r="F256" s="1">
        <v>0</v>
      </c>
      <c r="G256" s="2">
        <f t="shared" si="0"/>
        <v>2595.5608499999998</v>
      </c>
      <c r="H256" s="2">
        <f t="shared" si="1"/>
        <v>0.32999999999992724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548.54999999999995</v>
      </c>
      <c r="D259" s="1">
        <f>'PR-RAS'!E263</f>
        <v>500</v>
      </c>
      <c r="E259" s="1">
        <v>0</v>
      </c>
      <c r="F259" s="1">
        <v>0</v>
      </c>
      <c r="G259" s="2">
        <f t="shared" si="0"/>
        <v>399.52589999999998</v>
      </c>
      <c r="H259" s="2">
        <f t="shared" si="1"/>
        <v>0.45000000000004547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500</v>
      </c>
      <c r="E260" s="1">
        <v>0</v>
      </c>
      <c r="F260" s="1">
        <v>0</v>
      </c>
      <c r="G260" s="2">
        <f t="shared" si="0"/>
        <v>259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500</v>
      </c>
      <c r="E261" s="1">
        <v>0</v>
      </c>
      <c r="F261" s="1">
        <v>0</v>
      </c>
      <c r="G261" s="2">
        <f t="shared" si="0"/>
        <v>260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548.54999999999995</v>
      </c>
      <c r="D269" s="1">
        <f>'PR-RAS'!E273</f>
        <v>0</v>
      </c>
      <c r="E269" s="1">
        <v>0</v>
      </c>
      <c r="F269" s="1">
        <v>0</v>
      </c>
      <c r="G269" s="2">
        <f t="shared" si="8"/>
        <v>147.01140000000001</v>
      </c>
      <c r="H269" s="2">
        <f t="shared" si="9"/>
        <v>0.45000000000004547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548.54999999999995</v>
      </c>
      <c r="D273" s="1">
        <f>'PR-RAS'!E277</f>
        <v>0</v>
      </c>
      <c r="E273" s="1">
        <v>0</v>
      </c>
      <c r="F273" s="1">
        <v>0</v>
      </c>
      <c r="G273" s="2">
        <f t="shared" si="8"/>
        <v>149.2056</v>
      </c>
      <c r="H273" s="2">
        <f t="shared" si="9"/>
        <v>0.45000000000004547</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6469350.5300000003</v>
      </c>
      <c r="D285" s="1">
        <f>'PR-RAS'!E289</f>
        <v>7718696.2799999993</v>
      </c>
      <c r="E285" s="1">
        <v>0</v>
      </c>
      <c r="F285" s="1">
        <v>0</v>
      </c>
      <c r="G285" s="2">
        <f t="shared" si="8"/>
        <v>6221515.0375599992</v>
      </c>
      <c r="H285" s="2">
        <f t="shared" si="9"/>
        <v>0.74999999906867743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943579.79999999981</v>
      </c>
      <c r="D286" s="1">
        <f>'PR-RAS'!E290</f>
        <v>720796.70000000112</v>
      </c>
      <c r="E286" s="1">
        <v>0</v>
      </c>
      <c r="F286" s="1">
        <v>0</v>
      </c>
      <c r="G286" s="2">
        <f t="shared" si="8"/>
        <v>679774.36200000055</v>
      </c>
      <c r="H286" s="2">
        <f t="shared" si="9"/>
        <v>0.49999999906867743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374859.91</v>
      </c>
      <c r="D289" s="1">
        <f>'PR-RAS'!E293</f>
        <v>196154.36</v>
      </c>
      <c r="E289" s="1">
        <v>0</v>
      </c>
      <c r="F289" s="1">
        <v>0</v>
      </c>
      <c r="G289" s="2">
        <f t="shared" si="8"/>
        <v>220944.56543999995</v>
      </c>
      <c r="H289" s="2">
        <f t="shared" si="9"/>
        <v>0.45000000001164153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460998.22</v>
      </c>
      <c r="D290" s="1">
        <f>'PR-RAS'!E294</f>
        <v>771191.05</v>
      </c>
      <c r="E290" s="1">
        <v>0</v>
      </c>
      <c r="F290" s="1">
        <v>0</v>
      </c>
      <c r="G290" s="2">
        <f t="shared" si="8"/>
        <v>578976.91247999994</v>
      </c>
      <c r="H290" s="2">
        <f t="shared" si="9"/>
        <v>0.27000000001862645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4730.21</v>
      </c>
      <c r="D291" s="1">
        <f>'PR-RAS'!E295</f>
        <v>15552.23</v>
      </c>
      <c r="E291" s="1">
        <v>0</v>
      </c>
      <c r="F291" s="1">
        <v>0</v>
      </c>
      <c r="G291" s="2">
        <f t="shared" si="8"/>
        <v>10392.054299999998</v>
      </c>
      <c r="H291" s="2">
        <f t="shared" si="9"/>
        <v>0.43999999999959982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410573.79</v>
      </c>
      <c r="D292" s="1">
        <f>'PR-RAS'!E296</f>
        <v>665912.56999999995</v>
      </c>
      <c r="E292" s="1">
        <v>0</v>
      </c>
      <c r="F292" s="1">
        <v>0</v>
      </c>
      <c r="G292" s="2">
        <f t="shared" si="8"/>
        <v>507038.08862999995</v>
      </c>
      <c r="H292" s="2">
        <f t="shared" si="9"/>
        <v>0.6400000000721775</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8504.16</v>
      </c>
      <c r="D293" s="1">
        <f>'PR-RAS'!E298</f>
        <v>17875.75</v>
      </c>
      <c r="E293" s="1">
        <v>0</v>
      </c>
      <c r="F293" s="1">
        <v>0</v>
      </c>
      <c r="G293" s="2">
        <f t="shared" si="8"/>
        <v>12922.65272</v>
      </c>
      <c r="H293" s="2">
        <f t="shared" si="9"/>
        <v>0.40999999999985448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8504.16</v>
      </c>
      <c r="D306" s="1">
        <f>'PR-RAS'!E311</f>
        <v>17875.75</v>
      </c>
      <c r="E306" s="1">
        <v>0</v>
      </c>
      <c r="F306" s="1">
        <v>0</v>
      </c>
      <c r="G306" s="2">
        <f t="shared" si="8"/>
        <v>13497.9763</v>
      </c>
      <c r="H306" s="2">
        <f t="shared" si="9"/>
        <v>0.40999999999985448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7004.16</v>
      </c>
      <c r="D307" s="1">
        <f>'PR-RAS'!E312</f>
        <v>16875.75</v>
      </c>
      <c r="E307" s="1">
        <v>0</v>
      </c>
      <c r="F307" s="1">
        <v>0</v>
      </c>
      <c r="G307" s="2">
        <f t="shared" si="8"/>
        <v>12471.231960000001</v>
      </c>
      <c r="H307" s="2">
        <f t="shared" si="9"/>
        <v>0.40999999999985448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804.16</v>
      </c>
      <c r="D308" s="1">
        <f>'PR-RAS'!E313</f>
        <v>16875.75</v>
      </c>
      <c r="E308" s="1">
        <v>0</v>
      </c>
      <c r="F308" s="1">
        <v>0</v>
      </c>
      <c r="G308" s="2">
        <f t="shared" si="8"/>
        <v>10608.58762</v>
      </c>
      <c r="H308" s="2">
        <f t="shared" si="9"/>
        <v>0.40999999999996817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6200</v>
      </c>
      <c r="D309" s="1">
        <f>'PR-RAS'!E314</f>
        <v>0</v>
      </c>
      <c r="E309" s="1">
        <v>0</v>
      </c>
      <c r="F309" s="1">
        <v>0</v>
      </c>
      <c r="G309" s="2">
        <f t="shared" si="8"/>
        <v>1909.6</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1500</v>
      </c>
      <c r="D312" s="1">
        <f>'PR-RAS'!E317</f>
        <v>1000</v>
      </c>
      <c r="E312" s="1">
        <v>0</v>
      </c>
      <c r="F312" s="1">
        <v>0</v>
      </c>
      <c r="G312" s="2">
        <f t="shared" si="8"/>
        <v>1088.5</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1500</v>
      </c>
      <c r="D316" s="1">
        <f>'PR-RAS'!E321</f>
        <v>1000</v>
      </c>
      <c r="E316" s="1">
        <v>0</v>
      </c>
      <c r="F316" s="1">
        <v>0</v>
      </c>
      <c r="G316" s="2">
        <f t="shared" si="8"/>
        <v>1102.5</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764511.5299999998</v>
      </c>
      <c r="D345" s="1">
        <f>'PR-RAS'!E350</f>
        <v>990704.16999999993</v>
      </c>
      <c r="E345" s="1">
        <v>0</v>
      </c>
      <c r="F345" s="1">
        <v>0</v>
      </c>
      <c r="G345" s="2">
        <f t="shared" si="8"/>
        <v>944596.43527999986</v>
      </c>
      <c r="H345" s="2">
        <f t="shared" si="9"/>
        <v>0.64000000013038516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47534.58</v>
      </c>
      <c r="D346" s="1">
        <f>'PR-RAS'!E351</f>
        <v>4240.84</v>
      </c>
      <c r="E346" s="1">
        <v>0</v>
      </c>
      <c r="F346" s="1">
        <v>0</v>
      </c>
      <c r="G346" s="2">
        <f t="shared" si="8"/>
        <v>19325.609700000001</v>
      </c>
      <c r="H346" s="2">
        <f t="shared" si="9"/>
        <v>0.57999999999810825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47534.58</v>
      </c>
      <c r="D351" s="1">
        <f>'PR-RAS'!E356</f>
        <v>4240.84</v>
      </c>
      <c r="E351" s="1">
        <v>0</v>
      </c>
      <c r="F351" s="1">
        <v>0</v>
      </c>
      <c r="G351" s="2">
        <f t="shared" si="8"/>
        <v>19605.690999999999</v>
      </c>
      <c r="H351" s="2">
        <f t="shared" si="9"/>
        <v>0.57999999999810825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4103.33</v>
      </c>
      <c r="D354" s="1">
        <f>'PR-RAS'!E359</f>
        <v>4240.84</v>
      </c>
      <c r="E354" s="1">
        <v>0</v>
      </c>
      <c r="F354" s="1">
        <v>0</v>
      </c>
      <c r="G354" s="2">
        <f t="shared" si="8"/>
        <v>4442.5085300000001</v>
      </c>
      <c r="H354" s="2">
        <f t="shared" si="9"/>
        <v>0.48999999999978172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43431.25</v>
      </c>
      <c r="D355" s="1">
        <f>'PR-RAS'!E360</f>
        <v>0</v>
      </c>
      <c r="E355" s="1">
        <v>0</v>
      </c>
      <c r="F355" s="1">
        <v>0</v>
      </c>
      <c r="G355" s="2">
        <f t="shared" si="8"/>
        <v>15374.662499999999</v>
      </c>
      <c r="H355" s="2">
        <f t="shared" si="9"/>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680578.98999999987</v>
      </c>
      <c r="D358" s="1">
        <f>'PR-RAS'!E363</f>
        <v>916227.87</v>
      </c>
      <c r="E358" s="1">
        <v>0</v>
      </c>
      <c r="F358" s="1">
        <v>0</v>
      </c>
      <c r="G358" s="2">
        <f t="shared" si="8"/>
        <v>897153.39860999992</v>
      </c>
      <c r="H358" s="2">
        <f t="shared" si="9"/>
        <v>0.14000000013038516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124133.08</v>
      </c>
      <c r="D359" s="1">
        <f>'PR-RAS'!E364</f>
        <v>503522.3</v>
      </c>
      <c r="E359" s="1">
        <v>0</v>
      </c>
      <c r="F359" s="1">
        <v>0</v>
      </c>
      <c r="G359" s="2">
        <f t="shared" si="8"/>
        <v>404961.60943999997</v>
      </c>
      <c r="H359" s="2">
        <f t="shared" si="9"/>
        <v>0.3799999999901047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124133.08</v>
      </c>
      <c r="D361" s="1">
        <f>'PR-RAS'!E366</f>
        <v>503522.3</v>
      </c>
      <c r="E361" s="1">
        <v>0</v>
      </c>
      <c r="F361" s="1">
        <v>0</v>
      </c>
      <c r="G361" s="2">
        <f t="shared" si="8"/>
        <v>407223.96479999996</v>
      </c>
      <c r="H361" s="2">
        <f t="shared" si="9"/>
        <v>0.3799999999901047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527385.90999999992</v>
      </c>
      <c r="D364" s="1">
        <f>'PR-RAS'!E369</f>
        <v>412705.57</v>
      </c>
      <c r="E364" s="1">
        <v>0</v>
      </c>
      <c r="F364" s="1">
        <v>0</v>
      </c>
      <c r="G364" s="2">
        <f t="shared" si="8"/>
        <v>491065.32914999995</v>
      </c>
      <c r="H364" s="2">
        <f t="shared" si="9"/>
        <v>0.52000000007683411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20937.150000000001</v>
      </c>
      <c r="D365" s="1">
        <f>'PR-RAS'!E370</f>
        <v>20233.509999999998</v>
      </c>
      <c r="E365" s="1">
        <v>0</v>
      </c>
      <c r="F365" s="1">
        <v>0</v>
      </c>
      <c r="G365" s="2">
        <f t="shared" si="8"/>
        <v>22351.117879999998</v>
      </c>
      <c r="H365" s="2">
        <f t="shared" si="9"/>
        <v>0.6400000000030559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1413.84</v>
      </c>
      <c r="D366" s="1">
        <f>'PR-RAS'!E371</f>
        <v>0.96</v>
      </c>
      <c r="E366" s="1">
        <v>0</v>
      </c>
      <c r="F366" s="1">
        <v>0</v>
      </c>
      <c r="G366" s="2">
        <f t="shared" si="8"/>
        <v>516.75239999999997</v>
      </c>
      <c r="H366" s="2">
        <f t="shared" si="9"/>
        <v>0.20000000000008189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15345.79</v>
      </c>
      <c r="D367" s="1">
        <f>'PR-RAS'!E372</f>
        <v>292899.51</v>
      </c>
      <c r="E367" s="1">
        <v>0</v>
      </c>
      <c r="F367" s="1">
        <v>0</v>
      </c>
      <c r="G367" s="2">
        <f t="shared" si="8"/>
        <v>220019.00046000001</v>
      </c>
      <c r="H367" s="2">
        <f t="shared" si="9"/>
        <v>0.69999999998981366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486827.69</v>
      </c>
      <c r="D368" s="1">
        <f>'PR-RAS'!E373</f>
        <v>97572.5</v>
      </c>
      <c r="E368" s="1">
        <v>0</v>
      </c>
      <c r="F368" s="1">
        <v>0</v>
      </c>
      <c r="G368" s="2">
        <f t="shared" si="8"/>
        <v>250283.97722999996</v>
      </c>
      <c r="H368" s="2">
        <f t="shared" si="9"/>
        <v>0.80999999999767169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2861.44</v>
      </c>
      <c r="D371" s="1">
        <f>'PR-RAS'!E376</f>
        <v>1999.09</v>
      </c>
      <c r="E371" s="1">
        <v>0</v>
      </c>
      <c r="F371" s="1">
        <v>0</v>
      </c>
      <c r="G371" s="2">
        <f t="shared" si="8"/>
        <v>2538.0594000000001</v>
      </c>
      <c r="H371" s="2">
        <f t="shared" si="9"/>
        <v>0.52999999999997272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29060</v>
      </c>
      <c r="D373" s="1">
        <f>'PR-RAS'!E378</f>
        <v>0</v>
      </c>
      <c r="E373" s="1">
        <v>0</v>
      </c>
      <c r="F373" s="1">
        <v>0</v>
      </c>
      <c r="G373" s="2">
        <f t="shared" si="8"/>
        <v>10810.32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29060</v>
      </c>
      <c r="D374" s="1">
        <f>'PR-RAS'!E379</f>
        <v>0</v>
      </c>
      <c r="E374" s="1">
        <v>0</v>
      </c>
      <c r="F374" s="1">
        <v>0</v>
      </c>
      <c r="G374" s="2">
        <f t="shared" si="8"/>
        <v>10839.38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36397.96</v>
      </c>
      <c r="D397" s="1">
        <f>'PR-RAS'!E402</f>
        <v>70235.460000000006</v>
      </c>
      <c r="E397" s="1">
        <v>0</v>
      </c>
      <c r="F397" s="1">
        <v>0</v>
      </c>
      <c r="G397" s="2">
        <f t="shared" si="8"/>
        <v>70040.076480000003</v>
      </c>
      <c r="H397" s="2">
        <f t="shared" si="9"/>
        <v>0.50000000000727596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36397.96</v>
      </c>
      <c r="D398" s="1">
        <f>'PR-RAS'!E403</f>
        <v>70235.460000000006</v>
      </c>
      <c r="E398" s="1">
        <v>0</v>
      </c>
      <c r="F398" s="1">
        <v>0</v>
      </c>
      <c r="G398" s="2">
        <f t="shared" si="8"/>
        <v>70216.945360000012</v>
      </c>
      <c r="H398" s="2">
        <f t="shared" si="9"/>
        <v>0.50000000000727596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756007.36999999976</v>
      </c>
      <c r="D403" s="1">
        <f>'PR-RAS'!E408</f>
        <v>972828.41999999993</v>
      </c>
      <c r="E403" s="1">
        <v>0</v>
      </c>
      <c r="F403" s="1">
        <v>0</v>
      </c>
      <c r="G403" s="2">
        <f t="shared" si="8"/>
        <v>1086069.0124199998</v>
      </c>
      <c r="H403" s="2">
        <f t="shared" si="9"/>
        <v>0.78999999968800694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7421434.4900000002</v>
      </c>
      <c r="D407" s="1">
        <f>'PR-RAS'!E412</f>
        <v>8457368.7300000004</v>
      </c>
      <c r="E407" s="1">
        <v>0</v>
      </c>
      <c r="F407" s="1">
        <v>0</v>
      </c>
      <c r="G407" s="2">
        <f t="shared" si="8"/>
        <v>9880485.8117000014</v>
      </c>
      <c r="H407" s="2">
        <f t="shared" si="9"/>
        <v>0.75999999977648258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7233862.0600000005</v>
      </c>
      <c r="D408" s="1">
        <f>'PR-RAS'!E413</f>
        <v>8709400.4499999993</v>
      </c>
      <c r="E408" s="1">
        <v>0</v>
      </c>
      <c r="F408" s="1">
        <v>0</v>
      </c>
      <c r="G408" s="2">
        <f t="shared" si="8"/>
        <v>10033633.824719999</v>
      </c>
      <c r="H408" s="2">
        <f t="shared" si="9"/>
        <v>0.50999999977648258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187572.4299999997</v>
      </c>
      <c r="D409" s="1">
        <f>'PR-RAS'!E414</f>
        <v>0</v>
      </c>
      <c r="E409" s="1">
        <v>0</v>
      </c>
      <c r="F409" s="1">
        <v>0</v>
      </c>
      <c r="G409" s="2">
        <f t="shared" si="8"/>
        <v>76529.551439999879</v>
      </c>
      <c r="H409" s="2">
        <f t="shared" si="9"/>
        <v>0.42999999970197678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252031.71999999881</v>
      </c>
      <c r="E410" s="1">
        <v>0</v>
      </c>
      <c r="F410" s="1">
        <v>0</v>
      </c>
      <c r="G410" s="2">
        <f t="shared" si="8"/>
        <v>206161.94695999901</v>
      </c>
      <c r="H410" s="2">
        <f t="shared" si="9"/>
        <v>0.2800000011920929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374859.91</v>
      </c>
      <c r="D412" s="1">
        <f>'PR-RAS'!E417</f>
        <v>196154.36</v>
      </c>
      <c r="E412" s="1">
        <v>0</v>
      </c>
      <c r="F412" s="1">
        <v>0</v>
      </c>
      <c r="G412" s="2">
        <f t="shared" si="8"/>
        <v>315306.30692999996</v>
      </c>
      <c r="H412" s="2">
        <f t="shared" si="9"/>
        <v>0.45000000001164153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460998.22</v>
      </c>
      <c r="D413" s="1">
        <f>'PR-RAS'!E418</f>
        <v>771191.05</v>
      </c>
      <c r="E413" s="1">
        <v>0</v>
      </c>
      <c r="F413" s="1">
        <v>0</v>
      </c>
      <c r="G413" s="2">
        <f t="shared" si="8"/>
        <v>825392.69183999998</v>
      </c>
      <c r="H413" s="2">
        <f t="shared" si="9"/>
        <v>0.27000000001862645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7421434.4900000002</v>
      </c>
      <c r="D633" s="1">
        <f>'PR-RAS'!E639</f>
        <v>8457368.7300000004</v>
      </c>
      <c r="E633" s="1">
        <v>0</v>
      </c>
      <c r="F633" s="1">
        <v>0</v>
      </c>
      <c r="G633" s="2">
        <f t="shared" si="10"/>
        <v>15380460.672400001</v>
      </c>
      <c r="H633" s="2">
        <f t="shared" si="11"/>
        <v>0.75999999977648258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7233862.0600000005</v>
      </c>
      <c r="D634" s="1">
        <f>'PR-RAS'!E640</f>
        <v>8709400.4499999993</v>
      </c>
      <c r="E634" s="1">
        <v>0</v>
      </c>
      <c r="F634" s="1">
        <v>0</v>
      </c>
      <c r="G634" s="2">
        <f t="shared" si="10"/>
        <v>15605135.65368</v>
      </c>
      <c r="H634" s="2">
        <f t="shared" si="11"/>
        <v>0.50999999977648258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187572.4299999997</v>
      </c>
      <c r="D635" s="1">
        <f>'PR-RAS'!E641</f>
        <v>0</v>
      </c>
      <c r="E635" s="1">
        <v>0</v>
      </c>
      <c r="F635" s="1">
        <v>0</v>
      </c>
      <c r="G635" s="2">
        <f t="shared" si="10"/>
        <v>118920.92061999982</v>
      </c>
      <c r="H635" s="2">
        <f t="shared" si="11"/>
        <v>0.42999999970197678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252031.71999999881</v>
      </c>
      <c r="E636" s="1">
        <v>0</v>
      </c>
      <c r="F636" s="1">
        <v>0</v>
      </c>
      <c r="G636" s="2">
        <f t="shared" si="10"/>
        <v>320080.28439999849</v>
      </c>
      <c r="H636" s="2">
        <f t="shared" si="11"/>
        <v>0.2800000011920929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374859.91</v>
      </c>
      <c r="D638" s="1">
        <f>'PR-RAS'!E644</f>
        <v>196154.36</v>
      </c>
      <c r="E638" s="1">
        <v>0</v>
      </c>
      <c r="F638" s="1">
        <v>0</v>
      </c>
      <c r="G638" s="2">
        <f t="shared" si="10"/>
        <v>488686.41730999993</v>
      </c>
      <c r="H638" s="2">
        <f t="shared" si="11"/>
        <v>0.45000000001164153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187287.48000000027</v>
      </c>
      <c r="D640" s="1">
        <f>'PR-RAS'!E646</f>
        <v>448186.07999999879</v>
      </c>
      <c r="E640" s="1">
        <v>0</v>
      </c>
      <c r="F640" s="1">
        <v>0</v>
      </c>
      <c r="G640" s="2">
        <f t="shared" si="10"/>
        <v>692458.50995999866</v>
      </c>
      <c r="H640" s="2">
        <f t="shared" si="11"/>
        <v>0.55999999906634912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204</v>
      </c>
      <c r="D647" s="1">
        <f>'PR-RAS'!E654</f>
        <v>215</v>
      </c>
      <c r="E647" s="1">
        <v>0</v>
      </c>
      <c r="F647" s="1">
        <v>0</v>
      </c>
      <c r="G647" s="2">
        <f t="shared" si="10"/>
        <v>409.56400000000002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196</v>
      </c>
      <c r="D649" s="1">
        <f>'PR-RAS'!E656</f>
        <v>199</v>
      </c>
      <c r="E649" s="1">
        <v>0</v>
      </c>
      <c r="F649" s="1">
        <v>0</v>
      </c>
      <c r="G649" s="2">
        <f t="shared" si="10"/>
        <v>384.91200000000003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28288.2</v>
      </c>
      <c r="D662" s="1">
        <f>'PR-RAS'!E669</f>
        <v>97266</v>
      </c>
      <c r="E662" s="1">
        <v>0</v>
      </c>
      <c r="F662" s="1">
        <v>0</v>
      </c>
      <c r="G662" s="2">
        <f t="shared" si="10"/>
        <v>147284.15220000001</v>
      </c>
      <c r="H662" s="2">
        <f t="shared" si="11"/>
        <v>0.2000000000007276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149417.38</v>
      </c>
      <c r="D669" s="1">
        <f>'PR-RAS'!E676</f>
        <v>21114.85</v>
      </c>
      <c r="E669" s="1">
        <v>0</v>
      </c>
      <c r="F669" s="1">
        <v>0</v>
      </c>
      <c r="G669" s="2">
        <f t="shared" si="10"/>
        <v>128020.24944000001</v>
      </c>
      <c r="H669" s="2">
        <f t="shared" si="11"/>
        <v>0.5300000000061118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70315.28</v>
      </c>
      <c r="E671" s="1">
        <v>0</v>
      </c>
      <c r="F671" s="1">
        <v>0</v>
      </c>
      <c r="G671" s="2">
        <f t="shared" si="10"/>
        <v>94222.475200000001</v>
      </c>
      <c r="H671" s="2">
        <f t="shared" si="11"/>
        <v>0.27999999999883585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154044.95000000001</v>
      </c>
      <c r="D687" s="1">
        <f>'PR-RAS'!E694</f>
        <v>123722.97</v>
      </c>
      <c r="E687" s="1">
        <v>0</v>
      </c>
      <c r="F687" s="1">
        <v>0</v>
      </c>
      <c r="G687" s="2">
        <f t="shared" si="10"/>
        <v>275422.75054000004</v>
      </c>
      <c r="H687" s="2">
        <f t="shared" si="11"/>
        <v>7.9999999987194315E-2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338556.28</v>
      </c>
      <c r="D703" s="1">
        <f>'PR-RAS'!E710</f>
        <v>395483.34</v>
      </c>
      <c r="E703" s="1">
        <v>0</v>
      </c>
      <c r="F703" s="1">
        <v>0</v>
      </c>
      <c r="G703" s="2">
        <f t="shared" si="10"/>
        <v>792925.11791999987</v>
      </c>
      <c r="H703" s="2">
        <f t="shared" si="11"/>
        <v>0.62000000005355105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10586.47</v>
      </c>
      <c r="D705" s="1">
        <f>'PR-RAS'!E712</f>
        <v>26064.95</v>
      </c>
      <c r="E705" s="1">
        <v>0</v>
      </c>
      <c r="F705" s="1">
        <v>0</v>
      </c>
      <c r="G705" s="2">
        <f t="shared" si="10"/>
        <v>44152.324479999996</v>
      </c>
      <c r="H705" s="2">
        <f t="shared" si="11"/>
        <v>0.51999999999861757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8715.73</v>
      </c>
      <c r="D709" s="1">
        <f>'PR-RAS'!E716</f>
        <v>12978.56</v>
      </c>
      <c r="E709" s="1">
        <v>0</v>
      </c>
      <c r="F709" s="1">
        <v>0</v>
      </c>
      <c r="G709" s="2">
        <f t="shared" si="10"/>
        <v>24548.377799999998</v>
      </c>
      <c r="H709" s="2">
        <f t="shared" si="11"/>
        <v>0.71000000000094587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3961.52</v>
      </c>
      <c r="D710" s="1">
        <f>'PR-RAS'!E717</f>
        <v>7063.04</v>
      </c>
      <c r="E710" s="1">
        <v>0</v>
      </c>
      <c r="F710" s="1">
        <v>0</v>
      </c>
      <c r="G710" s="2">
        <f t="shared" si="10"/>
        <v>12824.108399999999</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207490.4</v>
      </c>
      <c r="D711" s="1">
        <f>'PR-RAS'!E718</f>
        <v>213204.83</v>
      </c>
      <c r="E711" s="1">
        <v>0</v>
      </c>
      <c r="F711" s="1">
        <v>0</v>
      </c>
      <c r="G711" s="2">
        <f t="shared" si="10"/>
        <v>450069.04259999993</v>
      </c>
      <c r="H711" s="2">
        <f t="shared" si="11"/>
        <v>0.57000000000698492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46.81</v>
      </c>
      <c r="E713" s="1">
        <v>0</v>
      </c>
      <c r="F713" s="1">
        <v>0</v>
      </c>
      <c r="G713" s="2">
        <f t="shared" si="10"/>
        <v>66.657439999999994</v>
      </c>
      <c r="H713" s="2">
        <f t="shared" si="11"/>
        <v>0.18999999999999773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126951.99</v>
      </c>
      <c r="D715" s="1">
        <f>'PR-RAS'!E722</f>
        <v>86556.34</v>
      </c>
      <c r="E715" s="1">
        <v>0</v>
      </c>
      <c r="F715" s="1">
        <v>0</v>
      </c>
      <c r="G715" s="2">
        <f t="shared" si="10"/>
        <v>214246.17437999998</v>
      </c>
      <c r="H715" s="2">
        <f t="shared" si="11"/>
        <v>0.34999999999126885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7176.96</v>
      </c>
      <c r="D718" s="1">
        <f>'PR-RAS'!E725</f>
        <v>7134.36</v>
      </c>
      <c r="E718" s="1">
        <v>0</v>
      </c>
      <c r="F718" s="1">
        <v>0</v>
      </c>
      <c r="G718" s="2">
        <f t="shared" si="10"/>
        <v>15376.55256</v>
      </c>
      <c r="H718" s="2">
        <f t="shared" si="11"/>
        <v>0.3999999999996362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2617.9699999999998</v>
      </c>
      <c r="D719" s="1">
        <f>'PR-RAS'!E726</f>
        <v>2652.15</v>
      </c>
      <c r="E719" s="1">
        <v>0</v>
      </c>
      <c r="F719" s="1">
        <v>0</v>
      </c>
      <c r="G719" s="2">
        <f t="shared" si="10"/>
        <v>5688.1898600000004</v>
      </c>
      <c r="H719" s="2">
        <f t="shared" si="11"/>
        <v>0.18000000000029104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4778.67</v>
      </c>
      <c r="D812" s="1">
        <f>'PR-RAS'!E819</f>
        <v>2700</v>
      </c>
      <c r="E812" s="1">
        <v>0</v>
      </c>
      <c r="F812" s="1">
        <v>0</v>
      </c>
      <c r="G812" s="2">
        <f t="shared" si="18"/>
        <v>8254.9013700000014</v>
      </c>
      <c r="H812" s="2">
        <f t="shared" si="19"/>
        <v>0.32999999999992724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7772439.5600000005</v>
      </c>
      <c r="D984" s="6">
        <f>BILANCA!E6</f>
        <v>8867155.8100000005</v>
      </c>
      <c r="E984" s="6">
        <v>0</v>
      </c>
      <c r="F984" s="6">
        <v>0</v>
      </c>
      <c r="G984" s="7">
        <f t="shared" ref="G984:G1241" si="22">B984/1000*C984+B984/500*D984</f>
        <v>25506.751179999999</v>
      </c>
      <c r="H984" s="7">
        <f t="shared" si="19"/>
        <v>0.62999999895691872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6618086.0700000003</v>
      </c>
      <c r="D985" s="1">
        <f>BILANCA!E7</f>
        <v>7248153</v>
      </c>
      <c r="E985" s="1">
        <v>0</v>
      </c>
      <c r="F985" s="1">
        <v>0</v>
      </c>
      <c r="G985" s="2">
        <f t="shared" si="22"/>
        <v>42228.784140000003</v>
      </c>
      <c r="H985" s="2">
        <f t="shared" si="19"/>
        <v>7.0000000298023224E-2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405466.91000000003</v>
      </c>
      <c r="D986" s="1">
        <f>BILANCA!E8</f>
        <v>409503.15</v>
      </c>
      <c r="E986" s="1">
        <v>0</v>
      </c>
      <c r="F986" s="1">
        <v>0</v>
      </c>
      <c r="G986" s="2">
        <f t="shared" si="22"/>
        <v>3673.4196300000003</v>
      </c>
      <c r="H986" s="2">
        <f t="shared" si="19"/>
        <v>0.23999999999068677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152084.81</v>
      </c>
      <c r="D987" s="1">
        <f>BILANCA!E9</f>
        <v>152084.81</v>
      </c>
      <c r="E987" s="1">
        <v>0</v>
      </c>
      <c r="F987" s="1">
        <v>0</v>
      </c>
      <c r="G987" s="2">
        <f t="shared" si="22"/>
        <v>1825.0177200000001</v>
      </c>
      <c r="H987" s="2">
        <f t="shared" si="19"/>
        <v>0.38000000000465661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301294.15000000002</v>
      </c>
      <c r="D988" s="1">
        <f>BILANCA!E10</f>
        <v>305330.39</v>
      </c>
      <c r="E988" s="1">
        <v>0</v>
      </c>
      <c r="F988" s="1">
        <v>0</v>
      </c>
      <c r="G988" s="2">
        <f t="shared" si="22"/>
        <v>4559.7746500000003</v>
      </c>
      <c r="H988" s="2">
        <f t="shared" si="19"/>
        <v>0.5400000000372529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47912.05</v>
      </c>
      <c r="D989" s="1">
        <f>BILANCA!E11</f>
        <v>47912.05</v>
      </c>
      <c r="E989" s="1">
        <v>0</v>
      </c>
      <c r="F989" s="1">
        <v>0</v>
      </c>
      <c r="G989" s="2">
        <f t="shared" si="22"/>
        <v>862.41690000000006</v>
      </c>
      <c r="H989" s="2">
        <f t="shared" si="19"/>
        <v>0.10000000000582077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6211078.2599999998</v>
      </c>
      <c r="D990" s="1">
        <f>BILANCA!E12</f>
        <v>6275863.9299999997</v>
      </c>
      <c r="E990" s="1">
        <v>0</v>
      </c>
      <c r="F990" s="1">
        <v>0</v>
      </c>
      <c r="G990" s="2">
        <f t="shared" si="22"/>
        <v>131339.64283999999</v>
      </c>
      <c r="H990" s="2">
        <f t="shared" si="19"/>
        <v>0.33000000007450581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5386830.4899999993</v>
      </c>
      <c r="D991" s="1">
        <f>BILANCA!E13</f>
        <v>5298762.8499999996</v>
      </c>
      <c r="E991" s="1">
        <v>0</v>
      </c>
      <c r="F991" s="1">
        <v>0</v>
      </c>
      <c r="G991" s="2">
        <f t="shared" si="22"/>
        <v>127874.84951999999</v>
      </c>
      <c r="H991" s="2">
        <f t="shared" si="19"/>
        <v>0.63999999966472387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142770.22</v>
      </c>
      <c r="D992" s="1">
        <f>BILANCA!E14</f>
        <v>138148.16</v>
      </c>
      <c r="E992" s="1">
        <v>0</v>
      </c>
      <c r="F992" s="1">
        <v>0</v>
      </c>
      <c r="G992" s="2">
        <f t="shared" si="22"/>
        <v>3771.5988599999996</v>
      </c>
      <c r="H992" s="2">
        <f t="shared" si="19"/>
        <v>0.38000000000465661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7616568.3200000003</v>
      </c>
      <c r="D993" s="1">
        <f>BILANCA!E15</f>
        <v>7580612.9699999997</v>
      </c>
      <c r="E993" s="1">
        <v>0</v>
      </c>
      <c r="F993" s="1">
        <v>0</v>
      </c>
      <c r="G993" s="2">
        <f t="shared" si="22"/>
        <v>227777.94260000001</v>
      </c>
      <c r="H993" s="2">
        <f t="shared" si="19"/>
        <v>0.35000000055879354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336330.76</v>
      </c>
      <c r="D994" s="1">
        <f>BILANCA!E16</f>
        <v>336330.76</v>
      </c>
      <c r="E994" s="1">
        <v>0</v>
      </c>
      <c r="F994" s="1">
        <v>0</v>
      </c>
      <c r="G994" s="2">
        <f t="shared" si="22"/>
        <v>11098.915079999999</v>
      </c>
      <c r="H994" s="2">
        <f t="shared" si="19"/>
        <v>0.47999999998137355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161448.35</v>
      </c>
      <c r="D995" s="1">
        <f>BILANCA!E17</f>
        <v>221763.63</v>
      </c>
      <c r="E995" s="1">
        <v>0</v>
      </c>
      <c r="F995" s="1">
        <v>0</v>
      </c>
      <c r="G995" s="2">
        <f t="shared" si="22"/>
        <v>7259.7073199999995</v>
      </c>
      <c r="H995" s="2">
        <f t="shared" si="19"/>
        <v>0.72000000000116415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2870287.16</v>
      </c>
      <c r="D996" s="1">
        <f>BILANCA!E18</f>
        <v>2978092.67</v>
      </c>
      <c r="E996" s="1">
        <v>0</v>
      </c>
      <c r="F996" s="1">
        <v>0</v>
      </c>
      <c r="G996" s="2">
        <f t="shared" si="22"/>
        <v>114744.14249999999</v>
      </c>
      <c r="H996" s="2">
        <f t="shared" si="19"/>
        <v>0.49000000022351742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719235.24000000022</v>
      </c>
      <c r="D997" s="1">
        <f>BILANCA!E19</f>
        <v>893166.9299999997</v>
      </c>
      <c r="E997" s="1">
        <v>0</v>
      </c>
      <c r="F997" s="1">
        <v>0</v>
      </c>
      <c r="G997" s="2">
        <f t="shared" si="22"/>
        <v>35077.967399999994</v>
      </c>
      <c r="H997" s="2">
        <f t="shared" si="19"/>
        <v>0.31000000052154064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592012.57999999996</v>
      </c>
      <c r="D998" s="1">
        <f>BILANCA!E20</f>
        <v>596754.34</v>
      </c>
      <c r="E998" s="1">
        <v>0</v>
      </c>
      <c r="F998" s="1">
        <v>0</v>
      </c>
      <c r="G998" s="2">
        <f t="shared" si="22"/>
        <v>26782.818899999998</v>
      </c>
      <c r="H998" s="2">
        <f t="shared" si="19"/>
        <v>0.76000000000931323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36395.96</v>
      </c>
      <c r="D999" s="1">
        <f>BILANCA!E21</f>
        <v>36316.089999999997</v>
      </c>
      <c r="E999" s="1">
        <v>0</v>
      </c>
      <c r="F999" s="1">
        <v>0</v>
      </c>
      <c r="G999" s="2">
        <f t="shared" si="22"/>
        <v>1744.4502399999999</v>
      </c>
      <c r="H999" s="2">
        <f t="shared" si="19"/>
        <v>0.12999999999738066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361961.25</v>
      </c>
      <c r="D1000" s="1">
        <f>BILANCA!E22</f>
        <v>654728.04</v>
      </c>
      <c r="E1000" s="1">
        <v>0</v>
      </c>
      <c r="F1000" s="1">
        <v>0</v>
      </c>
      <c r="G1000" s="2">
        <f t="shared" si="22"/>
        <v>28414.094610000004</v>
      </c>
      <c r="H1000" s="2">
        <f t="shared" si="19"/>
        <v>0.2900000000372529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3050810.33</v>
      </c>
      <c r="D1001" s="1">
        <f>BILANCA!E23</f>
        <v>3008289.01</v>
      </c>
      <c r="E1001" s="1">
        <v>0</v>
      </c>
      <c r="F1001" s="1">
        <v>0</v>
      </c>
      <c r="G1001" s="2">
        <f t="shared" si="22"/>
        <v>163212.99029999998</v>
      </c>
      <c r="H1001" s="2">
        <f t="shared" si="19"/>
        <v>0.33999999985098839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5497</v>
      </c>
      <c r="D1002" s="1">
        <f>BILANCA!E24</f>
        <v>5497</v>
      </c>
      <c r="E1002" s="1">
        <v>0</v>
      </c>
      <c r="F1002" s="1">
        <v>0</v>
      </c>
      <c r="G1002" s="2">
        <f t="shared" si="22"/>
        <v>313.32900000000001</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77083.37</v>
      </c>
      <c r="D1004" s="1">
        <f>BILANCA!E26</f>
        <v>71345.279999999999</v>
      </c>
      <c r="E1004" s="1">
        <v>0</v>
      </c>
      <c r="F1004" s="1">
        <v>0</v>
      </c>
      <c r="G1004" s="2">
        <f t="shared" si="22"/>
        <v>4615.2525299999998</v>
      </c>
      <c r="H1004" s="2">
        <f t="shared" si="19"/>
        <v>0.64999999999417923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3404525.25</v>
      </c>
      <c r="D1006" s="1">
        <f>BILANCA!E28</f>
        <v>3479762.83</v>
      </c>
      <c r="E1006" s="1">
        <v>0</v>
      </c>
      <c r="F1006" s="1">
        <v>0</v>
      </c>
      <c r="G1006" s="2">
        <f t="shared" si="22"/>
        <v>238373.17092999999</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53770.530000000028</v>
      </c>
      <c r="D1007" s="1">
        <f>BILANCA!E29</f>
        <v>32692.150000000023</v>
      </c>
      <c r="E1007" s="1">
        <v>0</v>
      </c>
      <c r="F1007" s="1">
        <v>0</v>
      </c>
      <c r="G1007" s="2">
        <f t="shared" si="22"/>
        <v>2859.7159200000015</v>
      </c>
      <c r="H1007" s="2">
        <f t="shared" si="19"/>
        <v>0.61999999999534339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526838.64</v>
      </c>
      <c r="D1008" s="1">
        <f>BILANCA!E30</f>
        <v>526838.64</v>
      </c>
      <c r="E1008" s="1">
        <v>0</v>
      </c>
      <c r="F1008" s="1">
        <v>0</v>
      </c>
      <c r="G1008" s="2">
        <f t="shared" si="22"/>
        <v>39512.898000000001</v>
      </c>
      <c r="H1008" s="2">
        <f t="shared" si="19"/>
        <v>0.71999999997206032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473068.11</v>
      </c>
      <c r="D1012" s="1">
        <f>BILANCA!E34</f>
        <v>494146.49</v>
      </c>
      <c r="E1012" s="1">
        <v>0</v>
      </c>
      <c r="F1012" s="1">
        <v>0</v>
      </c>
      <c r="G1012" s="2">
        <f t="shared" si="22"/>
        <v>42379.471610000001</v>
      </c>
      <c r="H1012" s="2">
        <f t="shared" si="19"/>
        <v>0.59999999997671694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51242</v>
      </c>
      <c r="D1023" s="1">
        <f>BILANCA!E45</f>
        <v>51242</v>
      </c>
      <c r="E1023" s="1">
        <v>0</v>
      </c>
      <c r="F1023" s="1">
        <v>0</v>
      </c>
      <c r="G1023" s="2">
        <f t="shared" si="22"/>
        <v>6149.0399999999991</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51242</v>
      </c>
      <c r="D1025" s="1">
        <f>BILANCA!E47</f>
        <v>51242</v>
      </c>
      <c r="E1025" s="1">
        <v>0</v>
      </c>
      <c r="F1025" s="1">
        <v>0</v>
      </c>
      <c r="G1025" s="2">
        <f t="shared" si="22"/>
        <v>6456.4920000000002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1540.9</v>
      </c>
      <c r="D1029" s="1">
        <f>BILANCA!E51</f>
        <v>1540.9</v>
      </c>
      <c r="E1029" s="1">
        <v>0</v>
      </c>
      <c r="F1029" s="1">
        <v>0</v>
      </c>
      <c r="G1029" s="2">
        <f t="shared" si="22"/>
        <v>212.64420000000001</v>
      </c>
      <c r="H1029" s="2">
        <f t="shared" si="19"/>
        <v>0.1999999999998181</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111151.55</v>
      </c>
      <c r="D1032" s="1">
        <f>BILANCA!E54</f>
        <v>119647.33</v>
      </c>
      <c r="E1032" s="1">
        <v>0</v>
      </c>
      <c r="F1032" s="1">
        <v>0</v>
      </c>
      <c r="G1032" s="2">
        <f t="shared" si="22"/>
        <v>17171.864290000001</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111151.55</v>
      </c>
      <c r="D1033" s="1">
        <f>BILANCA!E55</f>
        <v>119647.33</v>
      </c>
      <c r="E1033" s="1">
        <v>0</v>
      </c>
      <c r="F1033" s="1">
        <v>0</v>
      </c>
      <c r="G1033" s="2">
        <f t="shared" si="22"/>
        <v>17522.3105</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503522.3</v>
      </c>
      <c r="E1034" s="1">
        <v>0</v>
      </c>
      <c r="F1034" s="1">
        <v>0</v>
      </c>
      <c r="G1034" s="2">
        <f t="shared" si="22"/>
        <v>51359.274599999997</v>
      </c>
      <c r="H1034" s="2">
        <f t="shared" si="19"/>
        <v>0.29999999998835847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503522.3</v>
      </c>
      <c r="E1035" s="1">
        <v>0</v>
      </c>
      <c r="F1035" s="1">
        <v>0</v>
      </c>
      <c r="G1035" s="2">
        <f t="shared" si="22"/>
        <v>52366.319199999998</v>
      </c>
      <c r="H1035" s="2">
        <f t="shared" si="19"/>
        <v>0.29999999998835847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57722.720000000001</v>
      </c>
      <c r="E1041" s="1">
        <v>0</v>
      </c>
      <c r="F1041" s="1">
        <v>0</v>
      </c>
      <c r="G1041" s="2">
        <f t="shared" si="22"/>
        <v>6695.8355200000005</v>
      </c>
      <c r="H1041" s="2">
        <f t="shared" si="19"/>
        <v>0.27999999999883585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57722.720000000001</v>
      </c>
      <c r="E1042" s="1">
        <v>0</v>
      </c>
      <c r="F1042" s="1">
        <v>0</v>
      </c>
      <c r="G1042" s="2">
        <f t="shared" si="22"/>
        <v>6811.2809600000001</v>
      </c>
      <c r="H1042" s="2">
        <f t="shared" si="19"/>
        <v>0.27999999999883585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1154353.49</v>
      </c>
      <c r="D1046" s="1">
        <f>BILANCA!E68</f>
        <v>1619002.81</v>
      </c>
      <c r="E1046" s="1">
        <v>0</v>
      </c>
      <c r="F1046" s="1">
        <v>0</v>
      </c>
      <c r="G1046" s="2">
        <f t="shared" si="22"/>
        <v>276718.62393</v>
      </c>
      <c r="H1046" s="2">
        <f t="shared" si="19"/>
        <v>0.67999999993480742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674.85</v>
      </c>
      <c r="D1056" s="1">
        <f>BILANCA!E78</f>
        <v>5840.48</v>
      </c>
      <c r="E1056" s="1">
        <v>0</v>
      </c>
      <c r="F1056" s="1">
        <v>0</v>
      </c>
      <c r="G1056" s="2">
        <f t="shared" si="22"/>
        <v>901.97412999999983</v>
      </c>
      <c r="H1056" s="2">
        <f t="shared" si="19"/>
        <v>0.62999999999954071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129.08000000000001</v>
      </c>
      <c r="D1062" s="1">
        <f>BILANCA!E84</f>
        <v>0</v>
      </c>
      <c r="E1062" s="1">
        <v>0</v>
      </c>
      <c r="F1062" s="1">
        <v>0</v>
      </c>
      <c r="G1062" s="2">
        <f t="shared" si="22"/>
        <v>10.197320000000001</v>
      </c>
      <c r="H1062" s="2">
        <f t="shared" si="19"/>
        <v>8.0000000000012506E-2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545.77</v>
      </c>
      <c r="D1064" s="1">
        <f>BILANCA!E86</f>
        <v>5840.48</v>
      </c>
      <c r="E1064" s="1">
        <v>0</v>
      </c>
      <c r="F1064" s="1">
        <v>0</v>
      </c>
      <c r="G1064" s="2">
        <f t="shared" si="22"/>
        <v>990.36512999999991</v>
      </c>
      <c r="H1064" s="2">
        <f t="shared" si="19"/>
        <v>0.70999999999958163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936.61999999999989</v>
      </c>
      <c r="D1112" s="1">
        <f>BILANCA!E134</f>
        <v>936.61999999999989</v>
      </c>
      <c r="E1112" s="1">
        <v>0</v>
      </c>
      <c r="F1112" s="1">
        <v>0</v>
      </c>
      <c r="G1112" s="2">
        <f t="shared" si="22"/>
        <v>362.47193999999996</v>
      </c>
      <c r="H1112" s="2">
        <f t="shared" si="23"/>
        <v>0.76000000000021828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936.61999999999989</v>
      </c>
      <c r="D1113" s="1">
        <f>BILANCA!E135</f>
        <v>936.61999999999989</v>
      </c>
      <c r="E1113" s="1">
        <v>0</v>
      </c>
      <c r="F1113" s="1">
        <v>0</v>
      </c>
      <c r="G1113" s="2">
        <f t="shared" si="22"/>
        <v>365.28179999999998</v>
      </c>
      <c r="H1113" s="2">
        <f t="shared" si="23"/>
        <v>0.76000000000021828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929.06</v>
      </c>
      <c r="D1118" s="1">
        <f>BILANCA!E140</f>
        <v>929.06</v>
      </c>
      <c r="E1118" s="1">
        <v>0</v>
      </c>
      <c r="F1118" s="1">
        <v>0</v>
      </c>
      <c r="G1118" s="2">
        <f t="shared" si="22"/>
        <v>376.26930000000004</v>
      </c>
      <c r="H1118" s="2">
        <f t="shared" si="23"/>
        <v>0.11999999999989086</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7.56</v>
      </c>
      <c r="D1119" s="1">
        <f>BILANCA!E141</f>
        <v>7.56</v>
      </c>
      <c r="E1119" s="1">
        <v>0</v>
      </c>
      <c r="F1119" s="1">
        <v>0</v>
      </c>
      <c r="G1119" s="2">
        <f t="shared" si="22"/>
        <v>3.0844800000000001</v>
      </c>
      <c r="H1119" s="2">
        <f t="shared" si="23"/>
        <v>0.88000000000000078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1149895.8</v>
      </c>
      <c r="D1124" s="1">
        <f>BILANCA!E146</f>
        <v>1611093.22</v>
      </c>
      <c r="E1124" s="1">
        <v>0</v>
      </c>
      <c r="F1124" s="1">
        <v>0</v>
      </c>
      <c r="G1124" s="2">
        <f t="shared" si="22"/>
        <v>616463.59583999997</v>
      </c>
      <c r="H1124" s="2">
        <f t="shared" si="23"/>
        <v>0.41999999992549419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28068.080000000002</v>
      </c>
      <c r="E1127" s="1">
        <v>0</v>
      </c>
      <c r="F1127" s="1">
        <v>0</v>
      </c>
      <c r="G1127" s="2">
        <f t="shared" si="22"/>
        <v>8083.6070399999999</v>
      </c>
      <c r="H1127" s="2">
        <f t="shared" si="23"/>
        <v>8.000000000174623E-2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28068.080000000002</v>
      </c>
      <c r="E1135" s="1">
        <v>0</v>
      </c>
      <c r="F1135" s="1">
        <v>0</v>
      </c>
      <c r="G1135" s="2">
        <f t="shared" si="22"/>
        <v>8532.6963200000009</v>
      </c>
      <c r="H1135" s="2">
        <f t="shared" si="23"/>
        <v>8.000000000174623E-2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45855.67</v>
      </c>
      <c r="D1137" s="1">
        <f>BILANCA!E159</f>
        <v>62300.12</v>
      </c>
      <c r="E1137" s="1">
        <v>0</v>
      </c>
      <c r="F1137" s="1">
        <v>0</v>
      </c>
      <c r="G1137" s="2">
        <f t="shared" si="22"/>
        <v>26250.210139999999</v>
      </c>
      <c r="H1137" s="2">
        <f t="shared" si="23"/>
        <v>0.45000000000436557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33957.21</v>
      </c>
      <c r="D1138" s="1">
        <f>BILANCA!E160</f>
        <v>45752.86</v>
      </c>
      <c r="E1138" s="1">
        <v>0</v>
      </c>
      <c r="F1138" s="1">
        <v>0</v>
      </c>
      <c r="G1138" s="2">
        <f t="shared" si="22"/>
        <v>19446.754150000001</v>
      </c>
      <c r="H1138" s="2">
        <f t="shared" si="23"/>
        <v>0.34999999999854481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1101838.03</v>
      </c>
      <c r="D1139" s="1">
        <f>BILANCA!E161</f>
        <v>1508714.66</v>
      </c>
      <c r="E1139" s="1">
        <v>0</v>
      </c>
      <c r="F1139" s="1">
        <v>0</v>
      </c>
      <c r="G1139" s="2">
        <f t="shared" si="22"/>
        <v>642605.70659999992</v>
      </c>
      <c r="H1139" s="2">
        <f t="shared" si="23"/>
        <v>0.37000000011175871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31755.11</v>
      </c>
      <c r="D1141" s="1">
        <f>BILANCA!E163</f>
        <v>33742.5</v>
      </c>
      <c r="E1141" s="1">
        <v>0</v>
      </c>
      <c r="F1141" s="1">
        <v>0</v>
      </c>
      <c r="G1141" s="2">
        <f t="shared" si="22"/>
        <v>15679.937379999999</v>
      </c>
      <c r="H1141" s="2">
        <f t="shared" si="23"/>
        <v>0.61000000000058208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2846.22</v>
      </c>
      <c r="D1142" s="1">
        <f>BILANCA!E164</f>
        <v>1132.49</v>
      </c>
      <c r="E1142" s="1">
        <v>0</v>
      </c>
      <c r="F1142" s="1">
        <v>0</v>
      </c>
      <c r="G1142" s="2">
        <f t="shared" si="22"/>
        <v>812.68079999999998</v>
      </c>
      <c r="H1142" s="2">
        <f t="shared" si="23"/>
        <v>0.70999999999980901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2846.22</v>
      </c>
      <c r="D1144" s="1">
        <f>BILANCA!E166</f>
        <v>1132.49</v>
      </c>
      <c r="E1144" s="1">
        <v>0</v>
      </c>
      <c r="F1144" s="1">
        <v>0</v>
      </c>
      <c r="G1144" s="2">
        <f t="shared" si="22"/>
        <v>822.90319999999997</v>
      </c>
      <c r="H1144" s="2">
        <f t="shared" si="23"/>
        <v>0.70999999999980901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7772439.5599999996</v>
      </c>
      <c r="D1152" s="1">
        <f>BILANCA!E175</f>
        <v>8867155.8100000005</v>
      </c>
      <c r="E1152" s="1">
        <v>0</v>
      </c>
      <c r="F1152" s="1">
        <v>0</v>
      </c>
      <c r="G1152" s="2">
        <f t="shared" si="22"/>
        <v>4310640.9494200004</v>
      </c>
      <c r="H1152" s="2">
        <f t="shared" si="23"/>
        <v>0.62999999988824129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735777.97</v>
      </c>
      <c r="D1153" s="1">
        <f>BILANCA!E176</f>
        <v>1210615.17</v>
      </c>
      <c r="E1153" s="1">
        <v>0</v>
      </c>
      <c r="F1153" s="1">
        <v>0</v>
      </c>
      <c r="G1153" s="2">
        <f t="shared" si="22"/>
        <v>536691.41269999999</v>
      </c>
      <c r="H1153" s="2">
        <f t="shared" si="23"/>
        <v>0.19999999995343387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583221.74</v>
      </c>
      <c r="D1154" s="1">
        <f>BILANCA!E177</f>
        <v>774257.62999999989</v>
      </c>
      <c r="E1154" s="1">
        <v>0</v>
      </c>
      <c r="F1154" s="1">
        <v>0</v>
      </c>
      <c r="G1154" s="2">
        <f t="shared" si="22"/>
        <v>364527.027</v>
      </c>
      <c r="H1154" s="2">
        <f t="shared" si="23"/>
        <v>0.63000000012107193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415399.16</v>
      </c>
      <c r="D1155" s="1">
        <f>BILANCA!E178</f>
        <v>549700.97</v>
      </c>
      <c r="E1155" s="1">
        <v>0</v>
      </c>
      <c r="F1155" s="1">
        <v>0</v>
      </c>
      <c r="G1155" s="2">
        <f t="shared" si="22"/>
        <v>260545.78919999994</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141534.47</v>
      </c>
      <c r="D1156" s="1">
        <f>BILANCA!E179</f>
        <v>136085.97</v>
      </c>
      <c r="E1156" s="1">
        <v>0</v>
      </c>
      <c r="F1156" s="1">
        <v>0</v>
      </c>
      <c r="G1156" s="2">
        <f t="shared" si="22"/>
        <v>71571.208929999993</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10.210000000000001</v>
      </c>
      <c r="D1157" s="1">
        <f>BILANCA!E180</f>
        <v>10.19</v>
      </c>
      <c r="E1157" s="1">
        <v>0</v>
      </c>
      <c r="F1157" s="1">
        <v>0</v>
      </c>
      <c r="G1157" s="2">
        <f t="shared" si="22"/>
        <v>5.3226599999999999</v>
      </c>
      <c r="H1157" s="2">
        <f t="shared" si="23"/>
        <v>0.40000000000000036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10.210000000000001</v>
      </c>
      <c r="D1160" s="1">
        <f>BILANCA!E183</f>
        <v>10.19</v>
      </c>
      <c r="E1160" s="1">
        <v>0</v>
      </c>
      <c r="F1160" s="1">
        <v>0</v>
      </c>
      <c r="G1160" s="2">
        <f t="shared" si="22"/>
        <v>5.4144299999999994</v>
      </c>
      <c r="H1160" s="2">
        <f t="shared" si="23"/>
        <v>0.40000000000000036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26277.9</v>
      </c>
      <c r="D1165" s="1">
        <f>BILANCA!E188</f>
        <v>88460.5</v>
      </c>
      <c r="E1165" s="1">
        <v>0</v>
      </c>
      <c r="F1165" s="1">
        <v>0</v>
      </c>
      <c r="G1165" s="2">
        <f t="shared" si="22"/>
        <v>36982.199800000002</v>
      </c>
      <c r="H1165" s="2">
        <f t="shared" si="23"/>
        <v>0.59999999999854481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150562.04</v>
      </c>
      <c r="D1166" s="1">
        <f>BILANCA!E189</f>
        <v>434259.27</v>
      </c>
      <c r="E1166" s="1">
        <v>0</v>
      </c>
      <c r="F1166" s="1">
        <v>0</v>
      </c>
      <c r="G1166" s="2">
        <f t="shared" si="22"/>
        <v>186491.74614</v>
      </c>
      <c r="H1166" s="2">
        <f t="shared" si="23"/>
        <v>0.31000000002677552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1994.19</v>
      </c>
      <c r="D1211" s="1">
        <f>BILANCA!E234</f>
        <v>2098.27</v>
      </c>
      <c r="E1211" s="1">
        <v>0</v>
      </c>
      <c r="F1211" s="1">
        <v>0</v>
      </c>
      <c r="G1211" s="2">
        <f t="shared" si="22"/>
        <v>1411.4864400000001</v>
      </c>
      <c r="H1211" s="2">
        <f t="shared" si="23"/>
        <v>0.46000000000003638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1994.19</v>
      </c>
      <c r="D1213" s="1">
        <f>BILANCA!E236</f>
        <v>2098.27</v>
      </c>
      <c r="E1213" s="1">
        <v>0</v>
      </c>
      <c r="F1213" s="1">
        <v>0</v>
      </c>
      <c r="G1213" s="2">
        <f t="shared" si="22"/>
        <v>1423.8679</v>
      </c>
      <c r="H1213" s="2">
        <f t="shared" si="23"/>
        <v>0.46000000000003638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7036661.5899999999</v>
      </c>
      <c r="D1214" s="1">
        <f>BILANCA!E237</f>
        <v>7656540.6400000006</v>
      </c>
      <c r="E1214" s="1">
        <v>0</v>
      </c>
      <c r="F1214" s="1">
        <v>0</v>
      </c>
      <c r="G1214" s="2">
        <f t="shared" si="22"/>
        <v>5162790.6029700004</v>
      </c>
      <c r="H1214" s="2">
        <f t="shared" si="23"/>
        <v>0.76999999955296516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6760104.6299999999</v>
      </c>
      <c r="D1215" s="1">
        <f>BILANCA!E238</f>
        <v>7332336.8499999996</v>
      </c>
      <c r="E1215" s="1">
        <v>0</v>
      </c>
      <c r="F1215" s="1">
        <v>0</v>
      </c>
      <c r="G1215" s="2">
        <f t="shared" si="22"/>
        <v>4970548.5725600002</v>
      </c>
      <c r="H1215" s="2">
        <f t="shared" si="23"/>
        <v>0.52000000048428774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6760104.6299999999</v>
      </c>
      <c r="D1216" s="1">
        <f>BILANCA!E239</f>
        <v>7332336.8499999996</v>
      </c>
      <c r="E1216" s="1">
        <v>0</v>
      </c>
      <c r="F1216" s="1">
        <v>0</v>
      </c>
      <c r="G1216" s="2">
        <f t="shared" si="22"/>
        <v>4991973.3508899994</v>
      </c>
      <c r="H1216" s="2">
        <f t="shared" si="23"/>
        <v>0.52000000048428774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6760104.6299999999</v>
      </c>
      <c r="D1217" s="1">
        <f>BILANCA!E240</f>
        <v>7332336.8499999996</v>
      </c>
      <c r="E1217" s="1">
        <v>0</v>
      </c>
      <c r="F1217" s="1">
        <v>0</v>
      </c>
      <c r="G1217" s="2">
        <f t="shared" si="22"/>
        <v>5013398.1292200005</v>
      </c>
      <c r="H1217" s="2">
        <f t="shared" si="23"/>
        <v>0.52000000048428774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-187287.48</v>
      </c>
      <c r="D1222" s="1">
        <f>BILANCA!E245</f>
        <v>-448186.07999999879</v>
      </c>
      <c r="E1222" s="1">
        <v>0</v>
      </c>
      <c r="F1222" s="1">
        <v>0</v>
      </c>
      <c r="G1222" s="2">
        <f t="shared" si="22"/>
        <v>-258994.65395999941</v>
      </c>
      <c r="H1222" s="2">
        <f t="shared" si="23"/>
        <v>0.55999999880441464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187287.48</v>
      </c>
      <c r="D1227" s="1">
        <f>BILANCA!E250</f>
        <v>448186.07999999879</v>
      </c>
      <c r="E1227" s="1">
        <v>0</v>
      </c>
      <c r="F1227" s="1">
        <v>0</v>
      </c>
      <c r="G1227" s="2">
        <f t="shared" si="22"/>
        <v>264412.9521599994</v>
      </c>
      <c r="H1227" s="2">
        <f t="shared" si="23"/>
        <v>0.55999999880441464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187287.48</v>
      </c>
      <c r="D1228" s="1">
        <f>BILANCA!E251</f>
        <v>448186.07999999879</v>
      </c>
      <c r="E1228" s="1">
        <v>0</v>
      </c>
      <c r="F1228" s="1">
        <v>0</v>
      </c>
      <c r="G1228" s="2">
        <f t="shared" si="22"/>
        <v>265496.61179999937</v>
      </c>
      <c r="H1228" s="2">
        <f t="shared" si="23"/>
        <v>0.55999999880441464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460998.22</v>
      </c>
      <c r="D1232" s="1">
        <f>BILANCA!E255</f>
        <v>771191.05</v>
      </c>
      <c r="E1232" s="1">
        <v>0</v>
      </c>
      <c r="F1232" s="1">
        <v>0</v>
      </c>
      <c r="G1232" s="2">
        <f t="shared" si="22"/>
        <v>498841.69968000002</v>
      </c>
      <c r="H1232" s="2">
        <f t="shared" si="23"/>
        <v>0.27000000001862645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2846.22</v>
      </c>
      <c r="D1233" s="1">
        <f>BILANCA!E256</f>
        <v>1198.82</v>
      </c>
      <c r="E1233" s="1">
        <v>0</v>
      </c>
      <c r="F1233" s="1">
        <v>0</v>
      </c>
      <c r="G1233" s="2">
        <f t="shared" si="22"/>
        <v>1310.9649999999999</v>
      </c>
      <c r="H1233" s="2">
        <f t="shared" si="23"/>
        <v>0.39999999999986358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495063.36</v>
      </c>
      <c r="D1236" s="1">
        <f>BILANCA!E259</f>
        <v>1131671.22</v>
      </c>
      <c r="E1236" s="1">
        <v>0</v>
      </c>
      <c r="F1236" s="1">
        <v>0</v>
      </c>
      <c r="G1236" s="2">
        <f t="shared" si="22"/>
        <v>697876.66739999992</v>
      </c>
      <c r="H1236" s="2">
        <f t="shared" si="23"/>
        <v>0.57999999995809048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495063.36</v>
      </c>
      <c r="D1237" s="1">
        <f>BILANCA!E260</f>
        <v>1131671.22</v>
      </c>
      <c r="E1237" s="1">
        <v>0</v>
      </c>
      <c r="F1237" s="1">
        <v>0</v>
      </c>
      <c r="G1237" s="2">
        <f t="shared" si="22"/>
        <v>700635.07319999998</v>
      </c>
      <c r="H1237" s="2">
        <f t="shared" si="23"/>
        <v>0.57999999995809048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89836.46</v>
      </c>
      <c r="E1240" s="1">
        <v>0</v>
      </c>
      <c r="F1240" s="1">
        <v>0</v>
      </c>
      <c r="G1240" s="2">
        <f t="shared" si="22"/>
        <v>46175.940440000006</v>
      </c>
      <c r="H1240" s="2">
        <f t="shared" si="23"/>
        <v>0.46000000000640284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1181650.9099999999</v>
      </c>
      <c r="D1241" s="1">
        <f>BILANCA!E265</f>
        <v>1554999.26</v>
      </c>
      <c r="E1241" s="1">
        <v>0</v>
      </c>
      <c r="F1241" s="1">
        <v>0</v>
      </c>
      <c r="G1241" s="2">
        <f t="shared" si="22"/>
        <v>1107245.5529400001</v>
      </c>
      <c r="H1241" s="2">
        <f t="shared" si="23"/>
        <v>0.35000000009313226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2846.22</v>
      </c>
      <c r="D1243" s="1">
        <f>BILANCA!E267</f>
        <v>1132.49</v>
      </c>
      <c r="E1243" s="1">
        <v>0</v>
      </c>
      <c r="F1243" s="1">
        <v>0</v>
      </c>
      <c r="G1243" s="2">
        <f t="shared" si="24"/>
        <v>1328.912</v>
      </c>
      <c r="H1243" s="2">
        <f t="shared" si="23"/>
        <v>0.70999999999980901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545.77</v>
      </c>
      <c r="D1244" s="1">
        <f>BILANCA!E268</f>
        <v>5840.48</v>
      </c>
      <c r="E1244" s="1">
        <v>0</v>
      </c>
      <c r="F1244" s="1">
        <v>0</v>
      </c>
      <c r="G1244" s="2">
        <f t="shared" si="24"/>
        <v>3191.1765299999997</v>
      </c>
      <c r="H1244" s="2">
        <f t="shared" si="23"/>
        <v>0.70999999999958163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683829.54</v>
      </c>
      <c r="D1262" s="1">
        <f>BILANCA!E286</f>
        <v>834578.39</v>
      </c>
      <c r="E1262" s="1">
        <v>0</v>
      </c>
      <c r="F1262" s="1">
        <v>0</v>
      </c>
      <c r="G1262" s="2">
        <f t="shared" si="24"/>
        <v>656483.18328000011</v>
      </c>
      <c r="H1262" s="2">
        <f t="shared" si="23"/>
        <v>0.84999999997671694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3088.26</v>
      </c>
      <c r="E1263" s="1">
        <v>0</v>
      </c>
      <c r="F1263" s="1">
        <v>0</v>
      </c>
      <c r="G1263" s="2">
        <f t="shared" si="24"/>
        <v>1729.4256000000003</v>
      </c>
      <c r="H1263" s="2">
        <f t="shared" si="23"/>
        <v>0.26000000000021828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583221.74</v>
      </c>
      <c r="D1264" s="1">
        <f>BILANCA!E288</f>
        <v>771169.37</v>
      </c>
      <c r="E1264" s="1">
        <v>0</v>
      </c>
      <c r="F1264" s="1">
        <v>0</v>
      </c>
      <c r="G1264" s="2">
        <f t="shared" si="24"/>
        <v>597282.49488000013</v>
      </c>
      <c r="H1264" s="2">
        <f t="shared" si="23"/>
        <v>0.63000000000465661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150562.04</v>
      </c>
      <c r="D1266" s="1">
        <f>BILANCA!E290</f>
        <v>434259.27</v>
      </c>
      <c r="E1266" s="1">
        <v>0</v>
      </c>
      <c r="F1266" s="1">
        <v>0</v>
      </c>
      <c r="G1266" s="2">
        <f t="shared" si="24"/>
        <v>288399.80414000002</v>
      </c>
      <c r="H1266" s="2">
        <f t="shared" si="23"/>
        <v>0.31000000002677552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7233862.0599999996</v>
      </c>
      <c r="D1383" s="1">
        <f>'RAS-funkcijski'!E89</f>
        <v>8709400.4500000011</v>
      </c>
      <c r="E1383" s="1">
        <v>0</v>
      </c>
      <c r="F1383" s="1">
        <v>0</v>
      </c>
      <c r="G1383" s="2">
        <f t="shared" si="24"/>
        <v>2095476.3516000002</v>
      </c>
      <c r="H1383" s="2">
        <f t="shared" si="27"/>
        <v>0.51000000070780516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7233862.0599999996</v>
      </c>
      <c r="D1388" s="1">
        <f>'RAS-funkcijski'!E94</f>
        <v>8709400.4500000011</v>
      </c>
      <c r="E1388" s="1">
        <v>0</v>
      </c>
      <c r="F1388" s="1">
        <v>0</v>
      </c>
      <c r="G1388" s="2">
        <f t="shared" si="24"/>
        <v>2218739.6664000005</v>
      </c>
      <c r="H1388" s="2">
        <f t="shared" si="27"/>
        <v>0.51000000070780516</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7233862.0599999996</v>
      </c>
      <c r="D1389" s="1">
        <f>'RAS-funkcijski'!E95</f>
        <v>8709400.4500000011</v>
      </c>
      <c r="E1389" s="1">
        <v>0</v>
      </c>
      <c r="F1389" s="1">
        <v>0</v>
      </c>
      <c r="G1389" s="2">
        <f t="shared" si="24"/>
        <v>2243392.3293599999</v>
      </c>
      <c r="H1389" s="2">
        <f t="shared" si="27"/>
        <v>0.51000000070780516</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7233862.0599999996</v>
      </c>
      <c r="D1435" s="13">
        <f>'RAS-funkcijski'!E141</f>
        <v>8709400.4500000011</v>
      </c>
      <c r="E1435" s="13">
        <v>0</v>
      </c>
      <c r="F1435" s="13">
        <v>0</v>
      </c>
      <c r="G1435" s="14">
        <f t="shared" si="24"/>
        <v>3377414.8255200004</v>
      </c>
      <c r="H1435" s="14">
        <f t="shared" si="27"/>
        <v>0.51000000070780516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5508.87</v>
      </c>
      <c r="D1436" s="6">
        <f>'P-VRIO'!E5</f>
        <v>0</v>
      </c>
      <c r="E1436" s="6">
        <v>0</v>
      </c>
      <c r="F1436" s="6">
        <v>0</v>
      </c>
      <c r="G1436" s="7">
        <f t="shared" si="24"/>
        <v>5.5088699999999999</v>
      </c>
      <c r="H1436" s="7">
        <f t="shared" si="27"/>
        <v>0.13000000000010914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5508.87</v>
      </c>
      <c r="D1453" s="1">
        <f>'P-VRIO'!E22</f>
        <v>0</v>
      </c>
      <c r="E1453" s="1">
        <v>0</v>
      </c>
      <c r="F1453" s="1">
        <v>0</v>
      </c>
      <c r="G1453" s="2">
        <f t="shared" si="24"/>
        <v>99.159659999999988</v>
      </c>
      <c r="H1453" s="2">
        <f t="shared" si="27"/>
        <v>0.13000000000010914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5508.87</v>
      </c>
      <c r="D1454" s="1">
        <f>'P-VRIO'!E23</f>
        <v>0</v>
      </c>
      <c r="E1454" s="1">
        <v>0</v>
      </c>
      <c r="F1454" s="1">
        <v>0</v>
      </c>
      <c r="G1454" s="2">
        <f t="shared" si="24"/>
        <v>104.66852999999999</v>
      </c>
      <c r="H1454" s="2">
        <f t="shared" si="27"/>
        <v>0.13000000000010914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5508.87</v>
      </c>
      <c r="D1456" s="1">
        <f>'P-VRIO'!E25</f>
        <v>0</v>
      </c>
      <c r="E1456" s="1">
        <v>0</v>
      </c>
      <c r="F1456" s="1">
        <v>0</v>
      </c>
      <c r="G1456" s="2">
        <f t="shared" si="24"/>
        <v>115.68627000000001</v>
      </c>
      <c r="H1456" s="2">
        <f t="shared" si="27"/>
        <v>0.13000000000010914</v>
      </c>
      <c r="I1456" s="10">
        <f t="shared" si="30"/>
        <v>15.039215100012626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733783.78</v>
      </c>
      <c r="D1480" s="6"/>
      <c r="E1480" s="6">
        <v>0</v>
      </c>
      <c r="F1480" s="6">
        <v>0</v>
      </c>
      <c r="G1480" s="7">
        <f t="shared" ref="G1480:G1580" si="34">B1480/1000*C1480</f>
        <v>733.78378000000009</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9191507.3800000008</v>
      </c>
      <c r="D1481" s="1">
        <v>0</v>
      </c>
      <c r="E1481" s="1">
        <v>0</v>
      </c>
      <c r="F1481" s="1">
        <v>0</v>
      </c>
      <c r="G1481" s="2">
        <f t="shared" si="34"/>
        <v>18383.014760000002</v>
      </c>
      <c r="H1481" s="2">
        <f t="shared" si="35"/>
        <v>0.38000000081956387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8359476.1100000003</v>
      </c>
      <c r="D1483" s="1">
        <v>0</v>
      </c>
      <c r="E1483" s="1">
        <v>0</v>
      </c>
      <c r="F1483" s="1">
        <v>0</v>
      </c>
      <c r="G1483" s="2">
        <f t="shared" si="34"/>
        <v>33437.904439999998</v>
      </c>
      <c r="H1483" s="2">
        <f t="shared" si="35"/>
        <v>0.11000000033527613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6220938.71</v>
      </c>
      <c r="D1484" s="1">
        <v>0</v>
      </c>
      <c r="E1484" s="1">
        <v>0</v>
      </c>
      <c r="F1484" s="1">
        <v>0</v>
      </c>
      <c r="G1484" s="2">
        <f t="shared" si="34"/>
        <v>31104.69355</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1589199.52</v>
      </c>
      <c r="D1485" s="1">
        <v>0</v>
      </c>
      <c r="E1485" s="1">
        <v>0</v>
      </c>
      <c r="F1485" s="1">
        <v>0</v>
      </c>
      <c r="G1485" s="2">
        <f t="shared" si="34"/>
        <v>9535.1971200000007</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22.93</v>
      </c>
      <c r="D1486" s="1">
        <v>0</v>
      </c>
      <c r="E1486" s="1">
        <v>0</v>
      </c>
      <c r="F1486" s="1">
        <v>0</v>
      </c>
      <c r="G1486" s="2">
        <f t="shared" si="34"/>
        <v>0.16051000000000001</v>
      </c>
      <c r="H1486" s="2">
        <f t="shared" si="35"/>
        <v>7.0000000000000284E-2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2700</v>
      </c>
      <c r="D1489" s="1">
        <v>0</v>
      </c>
      <c r="E1489" s="1">
        <v>0</v>
      </c>
      <c r="F1489" s="1">
        <v>0</v>
      </c>
      <c r="G1489" s="2">
        <f t="shared" si="34"/>
        <v>27</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546614.94999999995</v>
      </c>
      <c r="D1491" s="1">
        <v>0</v>
      </c>
      <c r="E1491" s="1">
        <v>0</v>
      </c>
      <c r="F1491" s="1">
        <v>0</v>
      </c>
      <c r="G1491" s="2">
        <f t="shared" si="34"/>
        <v>6559.3793999999998</v>
      </c>
      <c r="H1491" s="2">
        <f t="shared" si="35"/>
        <v>5.0000000046566129E-2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832031.27</v>
      </c>
      <c r="D1492" s="1">
        <v>0</v>
      </c>
      <c r="E1492" s="1">
        <v>0</v>
      </c>
      <c r="F1492" s="1">
        <v>0</v>
      </c>
      <c r="G1492" s="2">
        <f t="shared" si="34"/>
        <v>10816.406509999999</v>
      </c>
      <c r="H1492" s="2">
        <f t="shared" si="35"/>
        <v>0.27000000001862645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8716774.2599999998</v>
      </c>
      <c r="D1499" s="1">
        <v>0</v>
      </c>
      <c r="E1499" s="1">
        <v>0</v>
      </c>
      <c r="F1499" s="1">
        <v>0</v>
      </c>
      <c r="G1499" s="2">
        <f t="shared" si="34"/>
        <v>174335.4852</v>
      </c>
      <c r="H1499" s="2">
        <f t="shared" si="35"/>
        <v>0.25999999977648258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8168440.2199999997</v>
      </c>
      <c r="D1501" s="1">
        <v>0</v>
      </c>
      <c r="E1501" s="1">
        <v>0</v>
      </c>
      <c r="F1501" s="1">
        <v>0</v>
      </c>
      <c r="G1501" s="2">
        <f t="shared" si="34"/>
        <v>179705.68483999997</v>
      </c>
      <c r="H1501" s="2">
        <f t="shared" si="35"/>
        <v>0.21999999973922968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6086636.9000000004</v>
      </c>
      <c r="D1502" s="1">
        <v>0</v>
      </c>
      <c r="E1502" s="1">
        <v>0</v>
      </c>
      <c r="F1502" s="1">
        <v>0</v>
      </c>
      <c r="G1502" s="2">
        <f t="shared" si="34"/>
        <v>139992.64870000002</v>
      </c>
      <c r="H1502" s="2">
        <f t="shared" si="35"/>
        <v>9.999999962747097E-2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1594648.02</v>
      </c>
      <c r="D1503" s="1">
        <v>0</v>
      </c>
      <c r="E1503" s="1">
        <v>0</v>
      </c>
      <c r="F1503" s="1">
        <v>0</v>
      </c>
      <c r="G1503" s="2">
        <f t="shared" si="34"/>
        <v>38271.552479999998</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22.95</v>
      </c>
      <c r="D1504" s="1">
        <v>0</v>
      </c>
      <c r="E1504" s="1">
        <v>0</v>
      </c>
      <c r="F1504" s="1">
        <v>0</v>
      </c>
      <c r="G1504" s="2">
        <f t="shared" si="34"/>
        <v>0.57374999999999998</v>
      </c>
      <c r="H1504" s="2">
        <f t="shared" si="35"/>
        <v>5.0000000000000711E-2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2700</v>
      </c>
      <c r="D1507" s="1">
        <v>0</v>
      </c>
      <c r="E1507" s="1">
        <v>0</v>
      </c>
      <c r="F1507" s="1">
        <v>0</v>
      </c>
      <c r="G1507" s="2">
        <f t="shared" si="34"/>
        <v>75.600000000000009</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484432.35</v>
      </c>
      <c r="D1509" s="1">
        <v>0</v>
      </c>
      <c r="E1509" s="1">
        <v>0</v>
      </c>
      <c r="F1509" s="1">
        <v>0</v>
      </c>
      <c r="G1509" s="2">
        <f t="shared" si="34"/>
        <v>14532.970499999999</v>
      </c>
      <c r="H1509" s="2">
        <f t="shared" si="35"/>
        <v>0.34999999997671694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548334.04</v>
      </c>
      <c r="D1510" s="1">
        <v>0</v>
      </c>
      <c r="E1510" s="1">
        <v>0</v>
      </c>
      <c r="F1510" s="1">
        <v>0</v>
      </c>
      <c r="G1510" s="2">
        <f t="shared" si="34"/>
        <v>16998.355240000001</v>
      </c>
      <c r="H1510" s="2">
        <f t="shared" si="35"/>
        <v>4.0000000037252903E-2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1208516.9000000004</v>
      </c>
      <c r="D1517" s="1">
        <v>0</v>
      </c>
      <c r="E1517" s="1">
        <v>0</v>
      </c>
      <c r="F1517" s="1">
        <v>0</v>
      </c>
      <c r="G1517" s="2">
        <f t="shared" si="34"/>
        <v>45923.642200000017</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3088.26</v>
      </c>
      <c r="D1518" s="1">
        <v>0</v>
      </c>
      <c r="E1518" s="1">
        <v>0</v>
      </c>
      <c r="F1518" s="1">
        <v>0</v>
      </c>
      <c r="G1518" s="2">
        <f t="shared" si="34"/>
        <v>120.44214000000001</v>
      </c>
      <c r="H1518" s="2">
        <f t="shared" si="35"/>
        <v>0.26000000000021828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3088.26</v>
      </c>
      <c r="D1524" s="1">
        <v>0</v>
      </c>
      <c r="E1524" s="1">
        <v>0</v>
      </c>
      <c r="F1524" s="1">
        <v>0</v>
      </c>
      <c r="G1524" s="2">
        <f t="shared" si="34"/>
        <v>138.9717</v>
      </c>
      <c r="H1524" s="2">
        <f t="shared" si="35"/>
        <v>0.26000000000021828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3088.26</v>
      </c>
      <c r="D1530" s="1">
        <v>0</v>
      </c>
      <c r="E1530" s="1">
        <v>0</v>
      </c>
      <c r="F1530" s="1">
        <v>0</v>
      </c>
      <c r="G1530" s="2">
        <f t="shared" si="34"/>
        <v>157.50126</v>
      </c>
      <c r="H1530" s="2">
        <f t="shared" si="35"/>
        <v>0.26000000000021828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3088.26</v>
      </c>
      <c r="D1531" s="1">
        <v>0</v>
      </c>
      <c r="E1531" s="1">
        <v>0</v>
      </c>
      <c r="F1531" s="1">
        <v>0</v>
      </c>
      <c r="G1531" s="2">
        <f t="shared" si="34"/>
        <v>160.58951999999999</v>
      </c>
      <c r="H1531" s="2">
        <f t="shared" si="35"/>
        <v>0.26000000000021828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1205428.6400000001</v>
      </c>
      <c r="D1576" s="1">
        <v>0</v>
      </c>
      <c r="E1576" s="1">
        <v>0</v>
      </c>
      <c r="F1576" s="1">
        <v>0</v>
      </c>
      <c r="G1576" s="2">
        <f t="shared" si="34"/>
        <v>116926.57808000002</v>
      </c>
      <c r="H1576" s="2">
        <f t="shared" si="35"/>
        <v>0.35999999986961484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771169.37</v>
      </c>
      <c r="D1578" s="1">
        <v>0</v>
      </c>
      <c r="E1578" s="1">
        <v>0</v>
      </c>
      <c r="F1578" s="1">
        <v>0</v>
      </c>
      <c r="G1578" s="2">
        <f t="shared" si="34"/>
        <v>76345.767630000002</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434259.27</v>
      </c>
      <c r="D1579" s="1">
        <v>0</v>
      </c>
      <c r="E1579" s="1">
        <v>0</v>
      </c>
      <c r="F1579" s="1">
        <v>0</v>
      </c>
      <c r="G1579" s="2">
        <f t="shared" si="34"/>
        <v>43425.927000000003</v>
      </c>
      <c r="H1579" s="2">
        <f t="shared" si="35"/>
        <v>0.27000000001862645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27765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7412930.3300000001</v>
      </c>
      <c r="I16" s="170">
        <f>'PR-RAS'!E6</f>
        <v>8439492.9800000004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6469350.5300000003</v>
      </c>
      <c r="I17" s="170">
        <f>'PR-RAS'!E151</f>
        <v>7718696.2799999993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187287.48000000027</v>
      </c>
      <c r="I19" s="171">
        <f>'PR-RAS'!E646</f>
        <v>448186.07999999879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6618086.0700000003</v>
      </c>
      <c r="I20" s="173">
        <f>BILANCA!E7</f>
        <v>7248153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1154353.49</v>
      </c>
      <c r="I21" s="175">
        <f>BILANCA!E68</f>
        <v>1619002.81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735777.97</v>
      </c>
      <c r="I22" s="175">
        <f>BILANCA!E176</f>
        <v>1210615.17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7036661.5899999999</v>
      </c>
      <c r="I23" s="177">
        <f>BILANCA!E237</f>
        <v>7656540.6400000006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7233862.0599999996</v>
      </c>
      <c r="I28" s="179">
        <f>'RAS-funkcijski'!E141</f>
        <v>8709400.4500000011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5508.87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5508.87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733783.78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1208516.9000000004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3088.26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1205428.6400000001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2"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7412930.3300000001</v>
      </c>
      <c r="E6" s="51">
        <f>E7+E44+E50+E82+E106+E124+E133+E139</f>
        <v>8439492.9800000004</v>
      </c>
      <c r="F6" s="52">
        <f t="shared" ref="F6:F131" si="0">IF(D6&lt;&gt;0,IF(E6/D6&gt;=100,"&gt;&gt;100",E6/D6*100),"-")</f>
        <v>113.84827057992868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331750.53000000003</v>
      </c>
      <c r="E50" s="51">
        <f>E51+E54+E59+E62+E65+E68+E71+E74+E77</f>
        <v>312419.09999999998</v>
      </c>
      <c r="F50" s="52">
        <f t="shared" si="0"/>
        <v>94.172901547436851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28288.2</v>
      </c>
      <c r="E62" s="51">
        <f t="shared" si="13"/>
        <v>97266</v>
      </c>
      <c r="F62" s="52">
        <f t="shared" si="0"/>
        <v>343.83948077290177</v>
      </c>
    </row>
    <row r="63" spans="1:6" ht="12.75" customHeight="1" x14ac:dyDescent="0.2">
      <c r="A63" s="53">
        <v>6341</v>
      </c>
      <c r="B63" s="85" t="s">
        <v>172</v>
      </c>
      <c r="C63" s="50" t="s">
        <v>173</v>
      </c>
      <c r="D63" s="242">
        <v>28288.2</v>
      </c>
      <c r="E63" s="242">
        <v>97266</v>
      </c>
      <c r="F63" s="52">
        <f t="shared" si="0"/>
        <v>343.83948077290177</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149417.38</v>
      </c>
      <c r="E68" s="51">
        <f t="shared" si="15"/>
        <v>91430.13</v>
      </c>
      <c r="F68" s="52">
        <f t="shared" si="0"/>
        <v>61.191094369343112</v>
      </c>
    </row>
    <row r="69" spans="1:6" ht="12.75" customHeight="1" x14ac:dyDescent="0.2">
      <c r="A69" s="53" t="s">
        <v>184</v>
      </c>
      <c r="B69" s="85" t="s">
        <v>185</v>
      </c>
      <c r="C69" s="50" t="s">
        <v>184</v>
      </c>
      <c r="D69" s="242">
        <v>149417.38</v>
      </c>
      <c r="E69" s="242">
        <v>21114.85</v>
      </c>
      <c r="F69" s="52">
        <f t="shared" si="0"/>
        <v>14.131455122556691</v>
      </c>
    </row>
    <row r="70" spans="1:6" ht="24" x14ac:dyDescent="0.2">
      <c r="A70" s="53" t="s">
        <v>186</v>
      </c>
      <c r="B70" s="85" t="s">
        <v>187</v>
      </c>
      <c r="C70" s="50" t="s">
        <v>186</v>
      </c>
      <c r="D70" s="242">
        <v>0</v>
      </c>
      <c r="E70" s="242">
        <v>70315.28</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154044.95000000001</v>
      </c>
      <c r="E74" s="51">
        <f t="shared" si="17"/>
        <v>123722.97</v>
      </c>
      <c r="F74" s="52">
        <f t="shared" si="0"/>
        <v>80.316147981482018</v>
      </c>
    </row>
    <row r="75" spans="1:6" ht="12.75" customHeight="1" x14ac:dyDescent="0.2">
      <c r="A75" s="53" t="s">
        <v>196</v>
      </c>
      <c r="B75" s="85" t="s">
        <v>197</v>
      </c>
      <c r="C75" s="50" t="s">
        <v>196</v>
      </c>
      <c r="D75" s="242">
        <v>154044.95000000001</v>
      </c>
      <c r="E75" s="242">
        <v>123722.97</v>
      </c>
      <c r="F75" s="52">
        <f t="shared" si="0"/>
        <v>80.316147981482018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52.77</v>
      </c>
      <c r="E82" s="51">
        <f t="shared" si="19"/>
        <v>3.38</v>
      </c>
      <c r="F82" s="52">
        <f t="shared" si="0"/>
        <v>6.4051544438127719</v>
      </c>
    </row>
    <row r="83" spans="1:6" ht="12.75" customHeight="1" x14ac:dyDescent="0.2">
      <c r="A83" s="53">
        <v>641</v>
      </c>
      <c r="B83" s="85" t="s">
        <v>212</v>
      </c>
      <c r="C83" s="50" t="s">
        <v>213</v>
      </c>
      <c r="D83" s="51">
        <f t="shared" ref="D83:E83" si="20">SUM(D84:D90)</f>
        <v>52.77</v>
      </c>
      <c r="E83" s="51">
        <f t="shared" si="20"/>
        <v>3.38</v>
      </c>
      <c r="F83" s="52">
        <f t="shared" si="0"/>
        <v>6.4051544438127719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2.75</v>
      </c>
      <c r="E85" s="242">
        <v>3.38</v>
      </c>
      <c r="F85" s="52">
        <f t="shared" si="0"/>
        <v>122.90909090909091</v>
      </c>
    </row>
    <row r="86" spans="1:6" ht="12.75" customHeight="1" x14ac:dyDescent="0.2">
      <c r="A86" s="53">
        <v>6414</v>
      </c>
      <c r="B86" s="85" t="s">
        <v>218</v>
      </c>
      <c r="C86" s="50" t="s">
        <v>219</v>
      </c>
      <c r="D86" s="242">
        <v>50.02</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491995.01</v>
      </c>
      <c r="E106" s="51">
        <f t="shared" si="23"/>
        <v>558568.35</v>
      </c>
      <c r="F106" s="52">
        <f t="shared" si="0"/>
        <v>113.53130390489123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491995.01</v>
      </c>
      <c r="E112" s="51">
        <f t="shared" si="25"/>
        <v>558568.35</v>
      </c>
      <c r="F112" s="52">
        <f t="shared" si="0"/>
        <v>113.53130390489123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491995.01</v>
      </c>
      <c r="E117" s="242">
        <v>558568.35</v>
      </c>
      <c r="F117" s="52">
        <f t="shared" si="0"/>
        <v>113.53130390489123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522368.19000000006</v>
      </c>
      <c r="E124" s="51">
        <f t="shared" si="27"/>
        <v>475452.02</v>
      </c>
      <c r="F124" s="52">
        <f t="shared" si="0"/>
        <v>91.018562979495357</v>
      </c>
    </row>
    <row r="125" spans="1:6" ht="12.75" customHeight="1" x14ac:dyDescent="0.2">
      <c r="A125" s="53">
        <v>661</v>
      </c>
      <c r="B125" s="86" t="s">
        <v>296</v>
      </c>
      <c r="C125" s="50" t="s">
        <v>297</v>
      </c>
      <c r="D125" s="51">
        <f t="shared" ref="D125:E125" si="28">SUM(D126:D127)</f>
        <v>521768.19000000006</v>
      </c>
      <c r="E125" s="51">
        <f t="shared" si="28"/>
        <v>468576.13</v>
      </c>
      <c r="F125" s="52">
        <f t="shared" si="0"/>
        <v>89.80542297912028</v>
      </c>
    </row>
    <row r="126" spans="1:6" ht="12.75" customHeight="1" x14ac:dyDescent="0.2">
      <c r="A126" s="53">
        <v>6614</v>
      </c>
      <c r="B126" s="86" t="s">
        <v>298</v>
      </c>
      <c r="C126" s="50" t="s">
        <v>299</v>
      </c>
      <c r="D126" s="242">
        <v>101254.41</v>
      </c>
      <c r="E126" s="242">
        <v>903.01</v>
      </c>
      <c r="F126" s="52">
        <f t="shared" si="0"/>
        <v>0.89182288455386771</v>
      </c>
    </row>
    <row r="127" spans="1:6" ht="12.75" customHeight="1" x14ac:dyDescent="0.2">
      <c r="A127" s="53">
        <v>6615</v>
      </c>
      <c r="B127" s="86" t="s">
        <v>300</v>
      </c>
      <c r="C127" s="50" t="s">
        <v>301</v>
      </c>
      <c r="D127" s="242">
        <v>420513.78</v>
      </c>
      <c r="E127" s="242">
        <v>467673.12</v>
      </c>
      <c r="F127" s="52">
        <f t="shared" si="0"/>
        <v>111.21469550890816</v>
      </c>
    </row>
    <row r="128" spans="1:6" ht="24" x14ac:dyDescent="0.2">
      <c r="A128" s="53">
        <v>663</v>
      </c>
      <c r="B128" s="231" t="s">
        <v>302</v>
      </c>
      <c r="C128" s="50" t="s">
        <v>303</v>
      </c>
      <c r="D128" s="51">
        <f t="shared" ref="D128:E128" si="29">SUM(D129:D132)</f>
        <v>600</v>
      </c>
      <c r="E128" s="51">
        <f t="shared" si="29"/>
        <v>6875.89</v>
      </c>
      <c r="F128" s="52">
        <f t="shared" si="0"/>
        <v>1145.9816666666666</v>
      </c>
    </row>
    <row r="129" spans="1:6" ht="12.75" customHeight="1" x14ac:dyDescent="0.2">
      <c r="A129" s="53">
        <v>6631</v>
      </c>
      <c r="B129" s="86" t="s">
        <v>304</v>
      </c>
      <c r="C129" s="50" t="s">
        <v>305</v>
      </c>
      <c r="D129" s="242">
        <v>600</v>
      </c>
      <c r="E129" s="242">
        <v>6875.89</v>
      </c>
      <c r="F129" s="52">
        <f t="shared" si="0"/>
        <v>1145.9816666666666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6061784.4199999999</v>
      </c>
      <c r="E133" s="51">
        <f t="shared" si="30"/>
        <v>7091181.9500000002</v>
      </c>
      <c r="F133" s="52">
        <f t="shared" ref="F133:F223" si="31">IF(D133&lt;&gt;0,IF(E133/D133&gt;=100,"&gt;&gt;100",E133/D133*100),"-")</f>
        <v>116.98175749377772</v>
      </c>
    </row>
    <row r="134" spans="1:6" ht="24" x14ac:dyDescent="0.2">
      <c r="A134" s="53">
        <v>671</v>
      </c>
      <c r="B134" s="232" t="s">
        <v>314</v>
      </c>
      <c r="C134" s="50" t="s">
        <v>315</v>
      </c>
      <c r="D134" s="51">
        <f t="shared" ref="D134:E134" si="32">SUM(D135:D137)</f>
        <v>618983.86</v>
      </c>
      <c r="E134" s="51">
        <f t="shared" si="32"/>
        <v>679856.83</v>
      </c>
      <c r="F134" s="52">
        <f t="shared" si="31"/>
        <v>109.83433881458558</v>
      </c>
    </row>
    <row r="135" spans="1:6" ht="12.75" customHeight="1" x14ac:dyDescent="0.2">
      <c r="A135" s="53">
        <v>6711</v>
      </c>
      <c r="B135" s="85" t="s">
        <v>316</v>
      </c>
      <c r="C135" s="50" t="s">
        <v>317</v>
      </c>
      <c r="D135" s="242">
        <v>98567.95</v>
      </c>
      <c r="E135" s="242">
        <v>135471.32999999999</v>
      </c>
      <c r="F135" s="52">
        <f t="shared" si="31"/>
        <v>137.43953282989042</v>
      </c>
    </row>
    <row r="136" spans="1:6" ht="24" x14ac:dyDescent="0.2">
      <c r="A136" s="53">
        <v>6712</v>
      </c>
      <c r="B136" s="232" t="s">
        <v>318</v>
      </c>
      <c r="C136" s="50" t="s">
        <v>319</v>
      </c>
      <c r="D136" s="242">
        <v>520415.91</v>
      </c>
      <c r="E136" s="242">
        <v>544385.5</v>
      </c>
      <c r="F136" s="52">
        <f t="shared" si="31"/>
        <v>104.60585265350555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5442800.5599999996</v>
      </c>
      <c r="E138" s="242">
        <v>6411325.1200000001</v>
      </c>
      <c r="F138" s="52">
        <f t="shared" si="31"/>
        <v>117.79459947729558</v>
      </c>
    </row>
    <row r="139" spans="1:6" ht="12.75" customHeight="1" x14ac:dyDescent="0.2">
      <c r="A139" s="53">
        <v>68</v>
      </c>
      <c r="B139" s="85" t="s">
        <v>324</v>
      </c>
      <c r="C139" s="50" t="s">
        <v>325</v>
      </c>
      <c r="D139" s="51">
        <f t="shared" ref="D139:E139" si="33">D140+D150</f>
        <v>4979.41</v>
      </c>
      <c r="E139" s="51">
        <f t="shared" si="33"/>
        <v>1868.18</v>
      </c>
      <c r="F139" s="52">
        <f t="shared" si="31"/>
        <v>37.518099533880523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4979.41</v>
      </c>
      <c r="E150" s="242">
        <v>1868.18</v>
      </c>
      <c r="F150" s="52">
        <f t="shared" si="31"/>
        <v>37.518099533880523</v>
      </c>
    </row>
    <row r="151" spans="1:6" ht="12.75" customHeight="1" x14ac:dyDescent="0.2">
      <c r="A151" s="53">
        <v>3</v>
      </c>
      <c r="B151" s="85" t="s">
        <v>348</v>
      </c>
      <c r="C151" s="50" t="s">
        <v>56</v>
      </c>
      <c r="D151" s="51">
        <f t="shared" ref="D151:E151" si="35">D152+D163+D196+D215+D224+D252+D263</f>
        <v>6469350.5300000003</v>
      </c>
      <c r="E151" s="51">
        <f t="shared" si="35"/>
        <v>7718696.2799999993</v>
      </c>
      <c r="F151" s="52">
        <f t="shared" si="31"/>
        <v>119.31176466952084</v>
      </c>
    </row>
    <row r="152" spans="1:6" ht="12.75" customHeight="1" x14ac:dyDescent="0.2">
      <c r="A152" s="53">
        <v>31</v>
      </c>
      <c r="B152" s="85" t="s">
        <v>349</v>
      </c>
      <c r="C152" s="50" t="s">
        <v>35</v>
      </c>
      <c r="D152" s="51">
        <f t="shared" ref="D152:E152" si="36">D153+D158+D159</f>
        <v>4639886.78</v>
      </c>
      <c r="E152" s="51">
        <f t="shared" si="36"/>
        <v>6178784.9299999997</v>
      </c>
      <c r="F152" s="52">
        <f t="shared" si="31"/>
        <v>133.1667177016763</v>
      </c>
    </row>
    <row r="153" spans="1:6" ht="12.75" customHeight="1" x14ac:dyDescent="0.2">
      <c r="A153" s="53">
        <v>311</v>
      </c>
      <c r="B153" s="85" t="s">
        <v>350</v>
      </c>
      <c r="C153" s="50" t="s">
        <v>351</v>
      </c>
      <c r="D153" s="51">
        <f t="shared" ref="D153:E153" si="37">SUM(D154:D157)</f>
        <v>3987161.18</v>
      </c>
      <c r="E153" s="51">
        <f t="shared" si="37"/>
        <v>5275767.75</v>
      </c>
      <c r="F153" s="52">
        <f t="shared" si="31"/>
        <v>132.31889837972389</v>
      </c>
    </row>
    <row r="154" spans="1:6" ht="12.75" customHeight="1" x14ac:dyDescent="0.2">
      <c r="A154" s="53">
        <v>3111</v>
      </c>
      <c r="B154" s="85" t="s">
        <v>352</v>
      </c>
      <c r="C154" s="50" t="s">
        <v>353</v>
      </c>
      <c r="D154" s="242">
        <v>3901833</v>
      </c>
      <c r="E154" s="242">
        <v>5119073.33</v>
      </c>
      <c r="F154" s="52">
        <f t="shared" si="31"/>
        <v>131.19662809761462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85328.18</v>
      </c>
      <c r="E156" s="242">
        <v>156694.42000000001</v>
      </c>
      <c r="F156" s="52">
        <f t="shared" si="31"/>
        <v>183.63736341264988</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160764.59</v>
      </c>
      <c r="E158" s="242">
        <v>210891.55</v>
      </c>
      <c r="F158" s="52">
        <f t="shared" si="31"/>
        <v>131.18034885667299</v>
      </c>
    </row>
    <row r="159" spans="1:6" ht="12.75" customHeight="1" x14ac:dyDescent="0.2">
      <c r="A159" s="53">
        <v>313</v>
      </c>
      <c r="B159" s="85" t="s">
        <v>362</v>
      </c>
      <c r="C159" s="50" t="s">
        <v>363</v>
      </c>
      <c r="D159" s="51">
        <f t="shared" ref="D159:E159" si="38">SUM(D160:D162)</f>
        <v>491961.01</v>
      </c>
      <c r="E159" s="51">
        <f t="shared" si="38"/>
        <v>692125.63</v>
      </c>
      <c r="F159" s="52">
        <f t="shared" si="31"/>
        <v>140.68709022286137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491961.01</v>
      </c>
      <c r="E161" s="242">
        <v>692125.63</v>
      </c>
      <c r="F161" s="52">
        <f t="shared" si="31"/>
        <v>140.68709022286137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1823287.6300000001</v>
      </c>
      <c r="E163" s="51">
        <f t="shared" si="39"/>
        <v>1536688.4200000002</v>
      </c>
      <c r="F163" s="52">
        <f t="shared" si="31"/>
        <v>84.281184971347614</v>
      </c>
    </row>
    <row r="164" spans="1:6" ht="12.75" customHeight="1" x14ac:dyDescent="0.2">
      <c r="A164" s="53">
        <v>321</v>
      </c>
      <c r="B164" s="85" t="s">
        <v>371</v>
      </c>
      <c r="C164" s="50" t="s">
        <v>372</v>
      </c>
      <c r="D164" s="51">
        <f t="shared" ref="D164:E164" si="40">SUM(D165:D168)</f>
        <v>224247.40999999997</v>
      </c>
      <c r="E164" s="51">
        <f t="shared" si="40"/>
        <v>248169.49000000002</v>
      </c>
      <c r="F164" s="52">
        <f t="shared" si="31"/>
        <v>110.66771741087224</v>
      </c>
    </row>
    <row r="165" spans="1:6" ht="12.75" customHeight="1" x14ac:dyDescent="0.2">
      <c r="A165" s="53">
        <v>3211</v>
      </c>
      <c r="B165" s="85" t="s">
        <v>373</v>
      </c>
      <c r="C165" s="50" t="s">
        <v>374</v>
      </c>
      <c r="D165" s="242">
        <v>2604.58</v>
      </c>
      <c r="E165" s="242">
        <v>6817.32</v>
      </c>
      <c r="F165" s="52">
        <f t="shared" si="31"/>
        <v>261.74354406468603</v>
      </c>
    </row>
    <row r="166" spans="1:6" ht="12.75" customHeight="1" x14ac:dyDescent="0.2">
      <c r="A166" s="53">
        <v>3212</v>
      </c>
      <c r="B166" s="85" t="s">
        <v>375</v>
      </c>
      <c r="C166" s="50" t="s">
        <v>376</v>
      </c>
      <c r="D166" s="242">
        <v>210115.27</v>
      </c>
      <c r="E166" s="242">
        <v>216428.73</v>
      </c>
      <c r="F166" s="52">
        <f t="shared" si="31"/>
        <v>103.00476019662923</v>
      </c>
    </row>
    <row r="167" spans="1:6" ht="12.75" customHeight="1" x14ac:dyDescent="0.2">
      <c r="A167" s="53">
        <v>3213</v>
      </c>
      <c r="B167" s="85" t="s">
        <v>377</v>
      </c>
      <c r="C167" s="50" t="s">
        <v>378</v>
      </c>
      <c r="D167" s="242">
        <v>7620.1</v>
      </c>
      <c r="E167" s="242">
        <v>12368.48</v>
      </c>
      <c r="F167" s="52">
        <f t="shared" si="31"/>
        <v>162.31388039527039</v>
      </c>
    </row>
    <row r="168" spans="1:6" ht="12.75" customHeight="1" x14ac:dyDescent="0.2">
      <c r="A168" s="53">
        <v>3214</v>
      </c>
      <c r="B168" s="85" t="s">
        <v>379</v>
      </c>
      <c r="C168" s="50" t="s">
        <v>380</v>
      </c>
      <c r="D168" s="242">
        <v>3907.46</v>
      </c>
      <c r="E168" s="242">
        <v>12554.96</v>
      </c>
      <c r="F168" s="52">
        <f t="shared" si="31"/>
        <v>321.30744780496792</v>
      </c>
    </row>
    <row r="169" spans="1:6" ht="12.75" customHeight="1" x14ac:dyDescent="0.2">
      <c r="A169" s="53">
        <v>322</v>
      </c>
      <c r="B169" s="85" t="s">
        <v>381</v>
      </c>
      <c r="C169" s="50" t="s">
        <v>382</v>
      </c>
      <c r="D169" s="51">
        <f t="shared" ref="D169:E169" si="41">SUM(D170:D176)</f>
        <v>781223.9</v>
      </c>
      <c r="E169" s="51">
        <f t="shared" si="41"/>
        <v>465023.38000000006</v>
      </c>
      <c r="F169" s="52">
        <f t="shared" si="31"/>
        <v>59.524981250573624</v>
      </c>
    </row>
    <row r="170" spans="1:6" ht="12.75" customHeight="1" x14ac:dyDescent="0.2">
      <c r="A170" s="53">
        <v>3221</v>
      </c>
      <c r="B170" s="85" t="s">
        <v>383</v>
      </c>
      <c r="C170" s="50" t="s">
        <v>384</v>
      </c>
      <c r="D170" s="242">
        <v>46746.720000000001</v>
      </c>
      <c r="E170" s="242">
        <v>37150.99</v>
      </c>
      <c r="F170" s="52">
        <f t="shared" si="31"/>
        <v>79.472934143828695</v>
      </c>
    </row>
    <row r="171" spans="1:6" ht="12.75" customHeight="1" x14ac:dyDescent="0.2">
      <c r="A171" s="53">
        <v>3222</v>
      </c>
      <c r="B171" s="85" t="s">
        <v>385</v>
      </c>
      <c r="C171" s="50" t="s">
        <v>386</v>
      </c>
      <c r="D171" s="242">
        <v>534216.78</v>
      </c>
      <c r="E171" s="242">
        <v>223294.27</v>
      </c>
      <c r="F171" s="52">
        <f t="shared" si="31"/>
        <v>41.798438079762299</v>
      </c>
    </row>
    <row r="172" spans="1:6" ht="12.75" customHeight="1" x14ac:dyDescent="0.2">
      <c r="A172" s="53">
        <v>3223</v>
      </c>
      <c r="B172" s="85" t="s">
        <v>387</v>
      </c>
      <c r="C172" s="50" t="s">
        <v>388</v>
      </c>
      <c r="D172" s="242">
        <v>169949.78</v>
      </c>
      <c r="E172" s="242">
        <v>172132.14</v>
      </c>
      <c r="F172" s="52">
        <f t="shared" si="31"/>
        <v>101.28412052077974</v>
      </c>
    </row>
    <row r="173" spans="1:6" ht="12.75" customHeight="1" x14ac:dyDescent="0.2">
      <c r="A173" s="53">
        <v>3224</v>
      </c>
      <c r="B173" s="85" t="s">
        <v>389</v>
      </c>
      <c r="C173" s="50" t="s">
        <v>390</v>
      </c>
      <c r="D173" s="242">
        <v>6352.8</v>
      </c>
      <c r="E173" s="242">
        <v>6033.5</v>
      </c>
      <c r="F173" s="52">
        <f t="shared" si="31"/>
        <v>94.973869789699023</v>
      </c>
    </row>
    <row r="174" spans="1:6" ht="12.75" customHeight="1" x14ac:dyDescent="0.2">
      <c r="A174" s="53">
        <v>3225</v>
      </c>
      <c r="B174" s="85" t="s">
        <v>391</v>
      </c>
      <c r="C174" s="50" t="s">
        <v>392</v>
      </c>
      <c r="D174" s="242">
        <v>12973.74</v>
      </c>
      <c r="E174" s="242">
        <v>8495.7800000000007</v>
      </c>
      <c r="F174" s="52">
        <f t="shared" si="31"/>
        <v>65.484432399601047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10984.08</v>
      </c>
      <c r="E176" s="242">
        <v>17916.7</v>
      </c>
      <c r="F176" s="52">
        <f t="shared" si="31"/>
        <v>163.11516303595749</v>
      </c>
    </row>
    <row r="177" spans="1:6" ht="12.75" customHeight="1" x14ac:dyDescent="0.2">
      <c r="A177" s="53">
        <v>323</v>
      </c>
      <c r="B177" s="85" t="s">
        <v>397</v>
      </c>
      <c r="C177" s="50" t="s">
        <v>398</v>
      </c>
      <c r="D177" s="51">
        <f t="shared" ref="D177:E177" si="42">SUM(D178:D186)</f>
        <v>777375.54</v>
      </c>
      <c r="E177" s="51">
        <f t="shared" si="42"/>
        <v>771189.12</v>
      </c>
      <c r="F177" s="52">
        <f t="shared" si="31"/>
        <v>99.204191580301071</v>
      </c>
    </row>
    <row r="178" spans="1:6" ht="12.75" customHeight="1" x14ac:dyDescent="0.2">
      <c r="A178" s="53">
        <v>3231</v>
      </c>
      <c r="B178" s="85" t="s">
        <v>399</v>
      </c>
      <c r="C178" s="50" t="s">
        <v>400</v>
      </c>
      <c r="D178" s="242">
        <v>50354.64</v>
      </c>
      <c r="E178" s="242">
        <v>51853.68</v>
      </c>
      <c r="F178" s="52">
        <f t="shared" si="31"/>
        <v>102.9769649827702</v>
      </c>
    </row>
    <row r="179" spans="1:6" ht="12.75" customHeight="1" x14ac:dyDescent="0.2">
      <c r="A179" s="53">
        <v>3232</v>
      </c>
      <c r="B179" s="85" t="s">
        <v>401</v>
      </c>
      <c r="C179" s="50" t="s">
        <v>402</v>
      </c>
      <c r="D179" s="242">
        <v>92158.49</v>
      </c>
      <c r="E179" s="242">
        <v>97116.11</v>
      </c>
      <c r="F179" s="52">
        <f t="shared" si="31"/>
        <v>105.37945011902863</v>
      </c>
    </row>
    <row r="180" spans="1:6" ht="12.75" customHeight="1" x14ac:dyDescent="0.2">
      <c r="A180" s="53">
        <v>3233</v>
      </c>
      <c r="B180" s="85" t="s">
        <v>403</v>
      </c>
      <c r="C180" s="50" t="s">
        <v>404</v>
      </c>
      <c r="D180" s="242">
        <v>9655.09</v>
      </c>
      <c r="E180" s="242">
        <v>5274.48</v>
      </c>
      <c r="F180" s="52">
        <f t="shared" si="31"/>
        <v>54.629009154756716</v>
      </c>
    </row>
    <row r="181" spans="1:6" ht="12.75" customHeight="1" x14ac:dyDescent="0.2">
      <c r="A181" s="53">
        <v>3234</v>
      </c>
      <c r="B181" s="85" t="s">
        <v>405</v>
      </c>
      <c r="C181" s="50" t="s">
        <v>406</v>
      </c>
      <c r="D181" s="242">
        <v>91086.74</v>
      </c>
      <c r="E181" s="242">
        <v>93740.4</v>
      </c>
      <c r="F181" s="52">
        <f t="shared" si="31"/>
        <v>102.91333293956946</v>
      </c>
    </row>
    <row r="182" spans="1:6" ht="12.75" customHeight="1" x14ac:dyDescent="0.2">
      <c r="A182" s="53">
        <v>3235</v>
      </c>
      <c r="B182" s="85" t="s">
        <v>407</v>
      </c>
      <c r="C182" s="50" t="s">
        <v>408</v>
      </c>
      <c r="D182" s="242">
        <v>3243.22</v>
      </c>
      <c r="E182" s="242">
        <v>3047.16</v>
      </c>
      <c r="F182" s="52">
        <f t="shared" si="31"/>
        <v>93.954773342542282</v>
      </c>
    </row>
    <row r="183" spans="1:6" ht="12.75" customHeight="1" x14ac:dyDescent="0.2">
      <c r="A183" s="53">
        <v>3236</v>
      </c>
      <c r="B183" s="85" t="s">
        <v>409</v>
      </c>
      <c r="C183" s="50" t="s">
        <v>410</v>
      </c>
      <c r="D183" s="242">
        <v>317851.62</v>
      </c>
      <c r="E183" s="242">
        <v>326885.73</v>
      </c>
      <c r="F183" s="52">
        <f t="shared" si="31"/>
        <v>102.84224129485324</v>
      </c>
    </row>
    <row r="184" spans="1:6" ht="12.75" customHeight="1" x14ac:dyDescent="0.2">
      <c r="A184" s="53">
        <v>3237</v>
      </c>
      <c r="B184" s="85" t="s">
        <v>411</v>
      </c>
      <c r="C184" s="50" t="s">
        <v>412</v>
      </c>
      <c r="D184" s="242">
        <v>137019.91</v>
      </c>
      <c r="E184" s="242">
        <v>100963.43</v>
      </c>
      <c r="F184" s="52">
        <f t="shared" si="31"/>
        <v>73.685225745659878</v>
      </c>
    </row>
    <row r="185" spans="1:6" ht="12.75" customHeight="1" x14ac:dyDescent="0.2">
      <c r="A185" s="53">
        <v>3238</v>
      </c>
      <c r="B185" s="85" t="s">
        <v>413</v>
      </c>
      <c r="C185" s="50" t="s">
        <v>414</v>
      </c>
      <c r="D185" s="242">
        <v>62266.85</v>
      </c>
      <c r="E185" s="242">
        <v>75077.98</v>
      </c>
      <c r="F185" s="52">
        <f t="shared" si="31"/>
        <v>120.57455933614756</v>
      </c>
    </row>
    <row r="186" spans="1:6" ht="12.75" customHeight="1" x14ac:dyDescent="0.2">
      <c r="A186" s="53">
        <v>3239</v>
      </c>
      <c r="B186" s="85" t="s">
        <v>415</v>
      </c>
      <c r="C186" s="50" t="s">
        <v>416</v>
      </c>
      <c r="D186" s="242">
        <v>13738.98</v>
      </c>
      <c r="E186" s="242">
        <v>17230.150000000001</v>
      </c>
      <c r="F186" s="52">
        <f t="shared" si="31"/>
        <v>125.41069278796535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40440.78</v>
      </c>
      <c r="E188" s="51">
        <f t="shared" si="43"/>
        <v>52306.43</v>
      </c>
      <c r="F188" s="52">
        <f t="shared" si="31"/>
        <v>129.3408040102095</v>
      </c>
    </row>
    <row r="189" spans="1:6" ht="12.75" customHeight="1" x14ac:dyDescent="0.2">
      <c r="A189" s="53">
        <v>3291</v>
      </c>
      <c r="B189" s="232" t="s">
        <v>421</v>
      </c>
      <c r="C189" s="50" t="s">
        <v>422</v>
      </c>
      <c r="D189" s="242">
        <v>7176.96</v>
      </c>
      <c r="E189" s="242">
        <v>7134.36</v>
      </c>
      <c r="F189" s="52">
        <f t="shared" si="31"/>
        <v>99.406433921883348</v>
      </c>
    </row>
    <row r="190" spans="1:6" ht="12.75" customHeight="1" x14ac:dyDescent="0.2">
      <c r="A190" s="53">
        <v>3292</v>
      </c>
      <c r="B190" s="85" t="s">
        <v>423</v>
      </c>
      <c r="C190" s="50" t="s">
        <v>424</v>
      </c>
      <c r="D190" s="242">
        <v>19988.97</v>
      </c>
      <c r="E190" s="242">
        <v>20665.91</v>
      </c>
      <c r="F190" s="52">
        <f t="shared" si="31"/>
        <v>103.38656769208218</v>
      </c>
    </row>
    <row r="191" spans="1:6" ht="12.75" customHeight="1" x14ac:dyDescent="0.2">
      <c r="A191" s="53">
        <v>3293</v>
      </c>
      <c r="B191" s="85" t="s">
        <v>425</v>
      </c>
      <c r="C191" s="50" t="s">
        <v>426</v>
      </c>
      <c r="D191" s="242">
        <v>3385.15</v>
      </c>
      <c r="E191" s="242">
        <v>7636.5</v>
      </c>
      <c r="F191" s="52">
        <f t="shared" si="31"/>
        <v>225.58823094988406</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8083.59</v>
      </c>
      <c r="E193" s="242">
        <v>7401.23</v>
      </c>
      <c r="F193" s="52">
        <f t="shared" si="31"/>
        <v>91.558701022689178</v>
      </c>
    </row>
    <row r="194" spans="1:6" ht="12.75" customHeight="1" x14ac:dyDescent="0.2">
      <c r="A194" s="53" t="s">
        <v>431</v>
      </c>
      <c r="B194" s="85" t="s">
        <v>432</v>
      </c>
      <c r="C194" s="50" t="s">
        <v>431</v>
      </c>
      <c r="D194" s="242">
        <v>103.69</v>
      </c>
      <c r="E194" s="242">
        <v>0</v>
      </c>
      <c r="F194" s="52">
        <f t="shared" si="31"/>
        <v>0</v>
      </c>
    </row>
    <row r="195" spans="1:6" ht="12.75" customHeight="1" x14ac:dyDescent="0.2">
      <c r="A195" s="53">
        <v>3299</v>
      </c>
      <c r="B195" s="85" t="s">
        <v>433</v>
      </c>
      <c r="C195" s="50" t="s">
        <v>434</v>
      </c>
      <c r="D195" s="242">
        <v>1702.42</v>
      </c>
      <c r="E195" s="242">
        <v>9468.43</v>
      </c>
      <c r="F195" s="52">
        <f t="shared" si="31"/>
        <v>556.17473948849283</v>
      </c>
    </row>
    <row r="196" spans="1:6" ht="12.75" customHeight="1" x14ac:dyDescent="0.2">
      <c r="A196" s="53">
        <v>34</v>
      </c>
      <c r="B196" s="232" t="s">
        <v>435</v>
      </c>
      <c r="C196" s="50" t="s">
        <v>436</v>
      </c>
      <c r="D196" s="51">
        <f t="shared" ref="D196:E196" si="44">D197+D202+D210</f>
        <v>848.9</v>
      </c>
      <c r="E196" s="51">
        <f t="shared" si="44"/>
        <v>22.93</v>
      </c>
      <c r="F196" s="52">
        <f t="shared" si="31"/>
        <v>2.7011426552008482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848.9</v>
      </c>
      <c r="E210" s="51">
        <f t="shared" si="47"/>
        <v>22.93</v>
      </c>
      <c r="F210" s="52">
        <f t="shared" si="31"/>
        <v>2.7011426552008482</v>
      </c>
    </row>
    <row r="211" spans="1:6" ht="12.75" customHeight="1" x14ac:dyDescent="0.2">
      <c r="A211" s="53">
        <v>3431</v>
      </c>
      <c r="B211" s="232" t="s">
        <v>465</v>
      </c>
      <c r="C211" s="50" t="s">
        <v>466</v>
      </c>
      <c r="D211" s="242">
        <v>773.98</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74.92</v>
      </c>
      <c r="E213" s="242">
        <v>22.93</v>
      </c>
      <c r="F213" s="52">
        <f t="shared" si="31"/>
        <v>30.60597971169247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4778.67</v>
      </c>
      <c r="E252" s="51">
        <f t="shared" si="63"/>
        <v>2700</v>
      </c>
      <c r="F252" s="52">
        <f t="shared" ref="F252:F258" si="64">IF(D252&lt;&gt;0,IF(E252/D252&gt;=100,"&gt;&gt;100",E252/D252*100),"-")</f>
        <v>56.501076659405236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4778.67</v>
      </c>
      <c r="E259" s="51">
        <f t="shared" si="66"/>
        <v>2700</v>
      </c>
      <c r="F259" s="52">
        <f t="shared" ref="F259:F262" si="67">IF(D259&lt;&gt;0,IF(E259/D259&gt;=100,"&gt;&gt;100",E259/D259*100),"-")</f>
        <v>56.501076659405236</v>
      </c>
    </row>
    <row r="260" spans="1:6" ht="12.75" customHeight="1" x14ac:dyDescent="0.2">
      <c r="A260" s="53">
        <v>3721</v>
      </c>
      <c r="B260" s="85" t="s">
        <v>559</v>
      </c>
      <c r="C260" s="50" t="s">
        <v>560</v>
      </c>
      <c r="D260" s="242">
        <v>4778.67</v>
      </c>
      <c r="E260" s="242">
        <v>2700</v>
      </c>
      <c r="F260" s="52">
        <f t="shared" si="67"/>
        <v>56.501076659405236</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548.54999999999995</v>
      </c>
      <c r="E263" s="51">
        <f t="shared" si="68"/>
        <v>500</v>
      </c>
      <c r="F263" s="52">
        <f t="shared" ref="F263:F267" si="69">IF(D263&lt;&gt;0,IF(E263/D263&gt;=100,"&gt;&gt;100",E263/D263*100),"-")</f>
        <v>91.149393856530864</v>
      </c>
    </row>
    <row r="264" spans="1:6" ht="12.75" customHeight="1" x14ac:dyDescent="0.2">
      <c r="A264" s="53">
        <v>381</v>
      </c>
      <c r="B264" s="85" t="s">
        <v>567</v>
      </c>
      <c r="C264" s="50" t="s">
        <v>568</v>
      </c>
      <c r="D264" s="51">
        <f t="shared" ref="D264:E264" si="70">SUM(D265:D267)</f>
        <v>0</v>
      </c>
      <c r="E264" s="51">
        <f t="shared" si="70"/>
        <v>500</v>
      </c>
      <c r="F264" s="52" t="str">
        <f t="shared" si="69"/>
        <v>-</v>
      </c>
    </row>
    <row r="265" spans="1:6" ht="12.75" customHeight="1" x14ac:dyDescent="0.2">
      <c r="A265" s="53">
        <v>3811</v>
      </c>
      <c r="B265" s="85" t="s">
        <v>569</v>
      </c>
      <c r="C265" s="50" t="s">
        <v>570</v>
      </c>
      <c r="D265" s="242">
        <v>0</v>
      </c>
      <c r="E265" s="242">
        <v>500</v>
      </c>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548.54999999999995</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548.54999999999995</v>
      </c>
      <c r="E277" s="242"/>
      <c r="F277" s="52">
        <f t="shared" si="74"/>
        <v>0</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6469350.5300000003</v>
      </c>
      <c r="E289" s="51">
        <f t="shared" si="79"/>
        <v>7718696.2799999993</v>
      </c>
      <c r="F289" s="52">
        <f t="shared" si="76"/>
        <v>119.31176466952084</v>
      </c>
    </row>
    <row r="290" spans="1:6" ht="12.75" customHeight="1" x14ac:dyDescent="0.2">
      <c r="A290" s="53" t="s">
        <v>608</v>
      </c>
      <c r="B290" s="85" t="s">
        <v>619</v>
      </c>
      <c r="C290" s="50" t="s">
        <v>620</v>
      </c>
      <c r="D290" s="51">
        <f>IF(D6&gt;=D289,D6-D289,0)</f>
        <v>943579.79999999981</v>
      </c>
      <c r="E290" s="51">
        <f>IF(E6&gt;=E289,E6-E289,0)</f>
        <v>720796.70000000112</v>
      </c>
      <c r="F290" s="52">
        <f t="shared" si="76"/>
        <v>76.3895857032973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374859.91</v>
      </c>
      <c r="E293" s="242">
        <v>196154.36</v>
      </c>
      <c r="F293" s="52">
        <f t="shared" si="76"/>
        <v>52.327377446150479</v>
      </c>
    </row>
    <row r="294" spans="1:6" ht="12.75" customHeight="1" x14ac:dyDescent="0.2">
      <c r="A294" s="53">
        <v>96</v>
      </c>
      <c r="B294" s="85" t="s">
        <v>627</v>
      </c>
      <c r="C294" s="50" t="s">
        <v>628</v>
      </c>
      <c r="D294" s="242">
        <v>460998.22</v>
      </c>
      <c r="E294" s="242">
        <v>771191.05</v>
      </c>
      <c r="F294" s="52">
        <f t="shared" si="76"/>
        <v>167.28720774670239</v>
      </c>
    </row>
    <row r="295" spans="1:6" ht="24" x14ac:dyDescent="0.2">
      <c r="A295" s="53">
        <v>9661</v>
      </c>
      <c r="B295" s="85" t="s">
        <v>629</v>
      </c>
      <c r="C295" s="50" t="s">
        <v>630</v>
      </c>
      <c r="D295" s="242">
        <v>4730.21</v>
      </c>
      <c r="E295" s="242">
        <v>15552.23</v>
      </c>
      <c r="F295" s="52">
        <f t="shared" si="76"/>
        <v>328.78519135514068</v>
      </c>
    </row>
    <row r="296" spans="1:6" ht="12.75" customHeight="1" x14ac:dyDescent="0.2">
      <c r="A296" s="55" t="s">
        <v>631</v>
      </c>
      <c r="B296" s="233" t="s">
        <v>632</v>
      </c>
      <c r="C296" s="56" t="s">
        <v>631</v>
      </c>
      <c r="D296" s="243">
        <v>410573.79</v>
      </c>
      <c r="E296" s="243">
        <v>665912.56999999995</v>
      </c>
      <c r="F296" s="57">
        <f t="shared" si="76"/>
        <v>162.19071607079448</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8504.16</v>
      </c>
      <c r="E298" s="51">
        <f t="shared" si="80"/>
        <v>17875.75</v>
      </c>
      <c r="F298" s="52">
        <f t="shared" ref="F298:F418" si="81">IF(D298&lt;&gt;0,IF(E298/D298&gt;=100,"&gt;&gt;100",E298/D298*100),"-")</f>
        <v>210.20006679084119</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8504.16</v>
      </c>
      <c r="E311" s="51">
        <f t="shared" si="85"/>
        <v>17875.75</v>
      </c>
      <c r="F311" s="52">
        <f t="shared" si="81"/>
        <v>210.20006679084119</v>
      </c>
    </row>
    <row r="312" spans="1:6" ht="12.75" customHeight="1" x14ac:dyDescent="0.2">
      <c r="A312" s="53">
        <v>721</v>
      </c>
      <c r="B312" s="85" t="s">
        <v>662</v>
      </c>
      <c r="C312" s="50" t="s">
        <v>663</v>
      </c>
      <c r="D312" s="51">
        <f t="shared" ref="D312:E312" si="86">SUM(D313:D316)</f>
        <v>7004.16</v>
      </c>
      <c r="E312" s="51">
        <f t="shared" si="86"/>
        <v>16875.75</v>
      </c>
      <c r="F312" s="52">
        <f t="shared" si="81"/>
        <v>240.93895627741227</v>
      </c>
    </row>
    <row r="313" spans="1:6" ht="12.75" customHeight="1" x14ac:dyDescent="0.2">
      <c r="A313" s="53">
        <v>7211</v>
      </c>
      <c r="B313" s="85" t="s">
        <v>664</v>
      </c>
      <c r="C313" s="50" t="s">
        <v>665</v>
      </c>
      <c r="D313" s="242">
        <v>804.16</v>
      </c>
      <c r="E313" s="242">
        <v>16875.75</v>
      </c>
      <c r="F313" s="52">
        <f t="shared" si="81"/>
        <v>2098.5562574612018</v>
      </c>
    </row>
    <row r="314" spans="1:6" ht="12.75" customHeight="1" x14ac:dyDescent="0.2">
      <c r="A314" s="53">
        <v>7212</v>
      </c>
      <c r="B314" s="85" t="s">
        <v>666</v>
      </c>
      <c r="C314" s="50" t="s">
        <v>667</v>
      </c>
      <c r="D314" s="242">
        <v>6200</v>
      </c>
      <c r="E314" s="242"/>
      <c r="F314" s="52">
        <f t="shared" si="81"/>
        <v>0</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1500</v>
      </c>
      <c r="E317" s="51">
        <f t="shared" si="87"/>
        <v>1000</v>
      </c>
      <c r="F317" s="52">
        <f t="shared" si="81"/>
        <v>66.666666666666657</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1500</v>
      </c>
      <c r="E321" s="242">
        <v>1000</v>
      </c>
      <c r="F321" s="52">
        <f t="shared" si="81"/>
        <v>66.666666666666657</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764511.5299999998</v>
      </c>
      <c r="E350" s="51">
        <f t="shared" si="95"/>
        <v>990704.16999999993</v>
      </c>
      <c r="F350" s="52">
        <f t="shared" si="81"/>
        <v>129.58655705297213</v>
      </c>
    </row>
    <row r="351" spans="1:6" ht="12.75" customHeight="1" x14ac:dyDescent="0.2">
      <c r="A351" s="53">
        <v>41</v>
      </c>
      <c r="B351" s="85" t="s">
        <v>740</v>
      </c>
      <c r="C351" s="50" t="s">
        <v>741</v>
      </c>
      <c r="D351" s="51">
        <f t="shared" ref="D351:E351" si="96">D352+D356</f>
        <v>47534.58</v>
      </c>
      <c r="E351" s="51">
        <f t="shared" si="96"/>
        <v>4240.84</v>
      </c>
      <c r="F351" s="52">
        <f t="shared" si="81"/>
        <v>8.9215892935206327</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47534.58</v>
      </c>
      <c r="E356" s="51">
        <f t="shared" si="98"/>
        <v>4240.84</v>
      </c>
      <c r="F356" s="52">
        <f t="shared" si="81"/>
        <v>8.9215892935206327</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4103.33</v>
      </c>
      <c r="E359" s="242">
        <v>4240.84</v>
      </c>
      <c r="F359" s="52">
        <f t="shared" si="81"/>
        <v>103.3511806264668</v>
      </c>
    </row>
    <row r="360" spans="1:6" ht="12.75" customHeight="1" x14ac:dyDescent="0.2">
      <c r="A360" s="53">
        <v>4124</v>
      </c>
      <c r="B360" s="85" t="s">
        <v>654</v>
      </c>
      <c r="C360" s="50" t="s">
        <v>753</v>
      </c>
      <c r="D360" s="242">
        <v>43431.25</v>
      </c>
      <c r="E360" s="242"/>
      <c r="F360" s="52">
        <f t="shared" si="81"/>
        <v>0</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680578.98999999987</v>
      </c>
      <c r="E363" s="51">
        <f t="shared" si="99"/>
        <v>916227.87</v>
      </c>
      <c r="F363" s="52">
        <f t="shared" si="81"/>
        <v>134.62476559847966</v>
      </c>
    </row>
    <row r="364" spans="1:6" ht="12.75" customHeight="1" x14ac:dyDescent="0.2">
      <c r="A364" s="53">
        <v>421</v>
      </c>
      <c r="B364" s="85" t="s">
        <v>758</v>
      </c>
      <c r="C364" s="50" t="s">
        <v>759</v>
      </c>
      <c r="D364" s="51">
        <f t="shared" ref="D364:E364" si="100">SUM(D365:D368)</f>
        <v>124133.08</v>
      </c>
      <c r="E364" s="51">
        <f t="shared" si="100"/>
        <v>503522.3</v>
      </c>
      <c r="F364" s="52">
        <f t="shared" si="81"/>
        <v>405.63103727064532</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124133.08</v>
      </c>
      <c r="E366" s="242">
        <v>503522.3</v>
      </c>
      <c r="F366" s="52">
        <f t="shared" si="81"/>
        <v>405.63103727064532</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527385.90999999992</v>
      </c>
      <c r="E369" s="51">
        <f t="shared" si="101"/>
        <v>412705.57</v>
      </c>
      <c r="F369" s="52">
        <f t="shared" si="81"/>
        <v>78.25494807019021</v>
      </c>
    </row>
    <row r="370" spans="1:6" ht="12.75" customHeight="1" x14ac:dyDescent="0.2">
      <c r="A370" s="53">
        <v>4221</v>
      </c>
      <c r="B370" s="85" t="s">
        <v>674</v>
      </c>
      <c r="C370" s="50" t="s">
        <v>766</v>
      </c>
      <c r="D370" s="242">
        <v>20937.150000000001</v>
      </c>
      <c r="E370" s="242">
        <v>20233.509999999998</v>
      </c>
      <c r="F370" s="52">
        <f t="shared" si="81"/>
        <v>96.639275164002726</v>
      </c>
    </row>
    <row r="371" spans="1:6" ht="12.75" customHeight="1" x14ac:dyDescent="0.2">
      <c r="A371" s="53">
        <v>4222</v>
      </c>
      <c r="B371" s="85" t="s">
        <v>767</v>
      </c>
      <c r="C371" s="50" t="s">
        <v>768</v>
      </c>
      <c r="D371" s="242">
        <v>1413.84</v>
      </c>
      <c r="E371" s="242">
        <v>0.96</v>
      </c>
      <c r="F371" s="52">
        <f t="shared" si="81"/>
        <v>6.7900186725513498E-2</v>
      </c>
    </row>
    <row r="372" spans="1:6" ht="12.75" customHeight="1" x14ac:dyDescent="0.2">
      <c r="A372" s="53">
        <v>4223</v>
      </c>
      <c r="B372" s="85" t="s">
        <v>678</v>
      </c>
      <c r="C372" s="50" t="s">
        <v>769</v>
      </c>
      <c r="D372" s="242">
        <v>15345.79</v>
      </c>
      <c r="E372" s="242">
        <v>292899.51</v>
      </c>
      <c r="F372" s="52">
        <f t="shared" si="81"/>
        <v>1908.6636139292928</v>
      </c>
    </row>
    <row r="373" spans="1:6" ht="12.75" customHeight="1" x14ac:dyDescent="0.2">
      <c r="A373" s="53">
        <v>4224</v>
      </c>
      <c r="B373" s="85" t="s">
        <v>680</v>
      </c>
      <c r="C373" s="50" t="s">
        <v>770</v>
      </c>
      <c r="D373" s="242">
        <v>486827.69</v>
      </c>
      <c r="E373" s="242">
        <v>97572.5</v>
      </c>
      <c r="F373" s="52">
        <f t="shared" si="81"/>
        <v>20.042512372293366</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2861.44</v>
      </c>
      <c r="E376" s="242">
        <v>1999.09</v>
      </c>
      <c r="F376" s="52">
        <f t="shared" si="81"/>
        <v>69.863075933795571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29060</v>
      </c>
      <c r="E378" s="51">
        <f t="shared" si="102"/>
        <v>0</v>
      </c>
      <c r="F378" s="52">
        <f t="shared" si="81"/>
        <v>0</v>
      </c>
    </row>
    <row r="379" spans="1:6" ht="12.75" customHeight="1" x14ac:dyDescent="0.2">
      <c r="A379" s="53">
        <v>4231</v>
      </c>
      <c r="B379" s="85" t="s">
        <v>692</v>
      </c>
      <c r="C379" s="50" t="s">
        <v>777</v>
      </c>
      <c r="D379" s="242">
        <v>29060</v>
      </c>
      <c r="E379" s="242">
        <v>0</v>
      </c>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36397.96</v>
      </c>
      <c r="E402" s="51">
        <f t="shared" si="109"/>
        <v>70235.460000000006</v>
      </c>
      <c r="F402" s="52">
        <f t="shared" si="81"/>
        <v>192.96537498255398</v>
      </c>
    </row>
    <row r="403" spans="1:6" ht="12.75" customHeight="1" x14ac:dyDescent="0.2">
      <c r="A403" s="53">
        <v>451</v>
      </c>
      <c r="B403" s="85" t="s">
        <v>811</v>
      </c>
      <c r="C403" s="50" t="s">
        <v>812</v>
      </c>
      <c r="D403" s="242">
        <v>36397.96</v>
      </c>
      <c r="E403" s="242">
        <v>70235.460000000006</v>
      </c>
      <c r="F403" s="52">
        <f t="shared" si="81"/>
        <v>192.96537498255398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756007.36999999976</v>
      </c>
      <c r="E408" s="51">
        <f t="shared" si="111"/>
        <v>972828.41999999993</v>
      </c>
      <c r="F408" s="52">
        <f t="shared" si="81"/>
        <v>128.67975347912287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7421434.4900000002</v>
      </c>
      <c r="E412" s="51">
        <f>E6+E298</f>
        <v>8457368.7300000004</v>
      </c>
      <c r="F412" s="52">
        <f t="shared" si="81"/>
        <v>113.9586793010956</v>
      </c>
    </row>
    <row r="413" spans="1:6" ht="12.75" customHeight="1" x14ac:dyDescent="0.2">
      <c r="A413" s="53" t="s">
        <v>608</v>
      </c>
      <c r="B413" s="85" t="s">
        <v>831</v>
      </c>
      <c r="C413" s="50" t="s">
        <v>832</v>
      </c>
      <c r="D413" s="51">
        <f t="shared" ref="D413:E413" si="112">D289+D350</f>
        <v>7233862.0600000005</v>
      </c>
      <c r="E413" s="51">
        <f t="shared" si="112"/>
        <v>8709400.4499999993</v>
      </c>
      <c r="F413" s="52">
        <f t="shared" si="81"/>
        <v>120.39765726470044</v>
      </c>
    </row>
    <row r="414" spans="1:6" ht="12.75" customHeight="1" x14ac:dyDescent="0.2">
      <c r="A414" s="53" t="s">
        <v>608</v>
      </c>
      <c r="B414" s="85" t="s">
        <v>833</v>
      </c>
      <c r="C414" s="50" t="s">
        <v>834</v>
      </c>
      <c r="D414" s="51">
        <f t="shared" ref="D414:E414" si="113">IF(D412&gt;=D413,D412-D413,0)</f>
        <v>187572.4299999997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252031.71999999881</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374859.91</v>
      </c>
      <c r="E417" s="51">
        <f t="shared" si="116"/>
        <v>196154.36</v>
      </c>
      <c r="F417" s="52">
        <f t="shared" si="81"/>
        <v>52.327377446150479</v>
      </c>
    </row>
    <row r="418" spans="1:6" ht="12.75" customHeight="1" x14ac:dyDescent="0.2">
      <c r="A418" s="55" t="s">
        <v>842</v>
      </c>
      <c r="B418" s="233" t="s">
        <v>843</v>
      </c>
      <c r="C418" s="56" t="s">
        <v>844</v>
      </c>
      <c r="D418" s="62">
        <f t="shared" ref="D418:E418" si="117">D294+D411</f>
        <v>460998.22</v>
      </c>
      <c r="E418" s="62">
        <f t="shared" si="117"/>
        <v>771191.05</v>
      </c>
      <c r="F418" s="57">
        <f t="shared" si="81"/>
        <v>167.28720774670239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7421434.4900000002</v>
      </c>
      <c r="E639" s="51">
        <f t="shared" si="180"/>
        <v>8457368.7300000004</v>
      </c>
      <c r="F639" s="52">
        <f t="shared" si="119"/>
        <v>113.9586793010956</v>
      </c>
    </row>
    <row r="640" spans="1:6" ht="12.75" customHeight="1" x14ac:dyDescent="0.2">
      <c r="A640" s="53" t="s">
        <v>608</v>
      </c>
      <c r="B640" s="85" t="s">
        <v>1277</v>
      </c>
      <c r="C640" s="50" t="s">
        <v>1278</v>
      </c>
      <c r="D640" s="51">
        <f t="shared" ref="D640:E640" si="181">D413+D528</f>
        <v>7233862.0600000005</v>
      </c>
      <c r="E640" s="51">
        <f t="shared" si="181"/>
        <v>8709400.4499999993</v>
      </c>
      <c r="F640" s="52">
        <f t="shared" si="119"/>
        <v>120.39765726470044</v>
      </c>
    </row>
    <row r="641" spans="1:6" ht="12.75" customHeight="1" x14ac:dyDescent="0.2">
      <c r="A641" s="53" t="s">
        <v>608</v>
      </c>
      <c r="B641" s="85" t="s">
        <v>1279</v>
      </c>
      <c r="C641" s="50" t="s">
        <v>1280</v>
      </c>
      <c r="D641" s="51">
        <f t="shared" ref="D641:E641" si="182">IF(D639&gt;=D640,D639-D640,0)</f>
        <v>187572.4299999997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252031.71999999881</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374859.91</v>
      </c>
      <c r="E644" s="51">
        <f t="shared" si="185"/>
        <v>196154.36</v>
      </c>
      <c r="F644" s="52">
        <f t="shared" si="119"/>
        <v>52.327377446150479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187287.48000000027</v>
      </c>
      <c r="E646" s="51">
        <f t="shared" si="187"/>
        <v>448186.07999999879</v>
      </c>
      <c r="F646" s="52">
        <f t="shared" si="119"/>
        <v>239.303812513254</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204</v>
      </c>
      <c r="E654" s="262">
        <v>215</v>
      </c>
      <c r="F654" s="52">
        <f t="shared" si="188"/>
        <v>105.3921568627451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196</v>
      </c>
      <c r="E656" s="262">
        <v>199</v>
      </c>
      <c r="F656" s="52">
        <f t="shared" si="188"/>
        <v>101.53061224489797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28288.2</v>
      </c>
      <c r="E669" s="242">
        <v>97266</v>
      </c>
      <c r="F669" s="52">
        <f t="shared" si="188"/>
        <v>343.83948077290177</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149417.38</v>
      </c>
      <c r="E676" s="242">
        <v>21114.85</v>
      </c>
      <c r="F676" s="52">
        <f t="shared" si="188"/>
        <v>14.131455122556691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v>70315.28</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154044.95000000001</v>
      </c>
      <c r="E694" s="242">
        <v>123722.97</v>
      </c>
      <c r="F694" s="52">
        <f t="shared" si="188"/>
        <v>80.316147981482018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338556.28</v>
      </c>
      <c r="E710" s="242">
        <v>395483.34</v>
      </c>
      <c r="F710" s="52">
        <f t="shared" si="188"/>
        <v>116.81465190957321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10586.47</v>
      </c>
      <c r="E712" s="242">
        <v>26064.95</v>
      </c>
      <c r="F712" s="52">
        <f t="shared" si="188"/>
        <v>246.21002090404076</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8715.73</v>
      </c>
      <c r="E716" s="242">
        <v>12978.56</v>
      </c>
      <c r="F716" s="52">
        <f t="shared" si="188"/>
        <v>148.90961514411302</v>
      </c>
    </row>
    <row r="717" spans="1:6" ht="12.75" customHeight="1" x14ac:dyDescent="0.2">
      <c r="A717" s="53">
        <v>31215</v>
      </c>
      <c r="B717" s="85" t="s">
        <v>1413</v>
      </c>
      <c r="C717" s="50" t="s">
        <v>1414</v>
      </c>
      <c r="D717" s="242">
        <v>3961.52</v>
      </c>
      <c r="E717" s="242">
        <v>7063.04</v>
      </c>
      <c r="F717" s="52">
        <f t="shared" si="188"/>
        <v>178.29116096851715</v>
      </c>
    </row>
    <row r="718" spans="1:6" ht="12.75" customHeight="1" x14ac:dyDescent="0.2">
      <c r="A718" s="53">
        <v>32121</v>
      </c>
      <c r="B718" s="85" t="s">
        <v>1415</v>
      </c>
      <c r="C718" s="50" t="s">
        <v>1416</v>
      </c>
      <c r="D718" s="242">
        <v>207490.4</v>
      </c>
      <c r="E718" s="242">
        <v>213204.83</v>
      </c>
      <c r="F718" s="52">
        <f t="shared" si="188"/>
        <v>102.75406958586998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46.81</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126951.99</v>
      </c>
      <c r="E722" s="242">
        <v>86556.34</v>
      </c>
      <c r="F722" s="52">
        <f t="shared" si="188"/>
        <v>68.180372753510994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7176.96</v>
      </c>
      <c r="E725" s="242">
        <v>7134.36</v>
      </c>
      <c r="F725" s="52">
        <f t="shared" ref="F725:F979" si="190">IF(D725&lt;&gt;0,IF(E725/D725&gt;=100,"&gt;&gt;100",E725/D725*100),"-")</f>
        <v>99.406433921883348</v>
      </c>
    </row>
    <row r="726" spans="1:6" ht="12.75" customHeight="1" x14ac:dyDescent="0.2">
      <c r="A726" s="53" t="s">
        <v>1431</v>
      </c>
      <c r="B726" s="85" t="s">
        <v>1432</v>
      </c>
      <c r="C726" s="50" t="s">
        <v>1431</v>
      </c>
      <c r="D726" s="242">
        <v>2617.9699999999998</v>
      </c>
      <c r="E726" s="242">
        <v>2652.15</v>
      </c>
      <c r="F726" s="52">
        <f t="shared" si="190"/>
        <v>101.3055917371093</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4778.67</v>
      </c>
      <c r="E819" s="242">
        <v>2700</v>
      </c>
      <c r="F819" s="52">
        <f t="shared" si="190"/>
        <v>56.501076659405236</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30" workbookViewId="0">
      <selection activeCell="B149" sqref="B1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7772439.5600000005</v>
      </c>
      <c r="E6" s="229">
        <f t="shared" si="0"/>
        <v>8867155.8100000005</v>
      </c>
      <c r="F6" s="230">
        <f t="shared" ref="F6:F260" si="1">IF(D6&gt;0,IF(E6/D6&gt;=100,"&gt;&gt;100",E6/D6*100),"-")</f>
        <v>114.0845900640236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6618086.0700000003</v>
      </c>
      <c r="E7" s="104">
        <f t="shared" si="2"/>
        <v>7248153</v>
      </c>
      <c r="F7" s="93">
        <f t="shared" si="1"/>
        <v>109.52037980974762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405466.91000000003</v>
      </c>
      <c r="E8" s="104">
        <f>E9+E10-E11</f>
        <v>409503.15</v>
      </c>
      <c r="F8" s="93">
        <f t="shared" si="1"/>
        <v>100.99545484488488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152084.81</v>
      </c>
      <c r="E9" s="247">
        <v>152084.81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301294.15000000002</v>
      </c>
      <c r="E10" s="247">
        <v>305330.39</v>
      </c>
      <c r="F10" s="93">
        <f t="shared" si="1"/>
        <v>101.33963437391664</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47912.05</v>
      </c>
      <c r="E11" s="247">
        <v>47912.05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6211078.2599999998</v>
      </c>
      <c r="E12" s="104">
        <f t="shared" si="3"/>
        <v>6275863.9299999997</v>
      </c>
      <c r="F12" s="93">
        <f t="shared" si="1"/>
        <v>101.04306639343488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5386830.4899999993</v>
      </c>
      <c r="E13" s="104">
        <f t="shared" si="4"/>
        <v>5298762.8499999996</v>
      </c>
      <c r="F13" s="93">
        <f t="shared" si="1"/>
        <v>98.365130661462501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142770.22</v>
      </c>
      <c r="E14" s="247">
        <v>138148.16</v>
      </c>
      <c r="F14" s="93">
        <f t="shared" si="1"/>
        <v>96.762588164394515</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7616568.3200000003</v>
      </c>
      <c r="E15" s="247">
        <v>7580612.9699999997</v>
      </c>
      <c r="F15" s="93">
        <f t="shared" si="1"/>
        <v>99.527932416681836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336330.76</v>
      </c>
      <c r="E16" s="247">
        <v>336330.76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161448.35</v>
      </c>
      <c r="E17" s="247">
        <v>221763.63</v>
      </c>
      <c r="F17" s="93">
        <f t="shared" si="1"/>
        <v>137.35887049945075</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2870287.16</v>
      </c>
      <c r="E18" s="247">
        <v>2978092.67</v>
      </c>
      <c r="F18" s="93">
        <f t="shared" si="1"/>
        <v>103.75591374627477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719235.24000000022</v>
      </c>
      <c r="E19" s="104">
        <f t="shared" si="5"/>
        <v>893166.9299999997</v>
      </c>
      <c r="F19" s="93">
        <f t="shared" si="1"/>
        <v>124.18286540019916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592012.57999999996</v>
      </c>
      <c r="E20" s="247">
        <v>596754.34</v>
      </c>
      <c r="F20" s="93">
        <f t="shared" si="1"/>
        <v>100.800955952659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36395.96</v>
      </c>
      <c r="E21" s="247">
        <v>36316.089999999997</v>
      </c>
      <c r="F21" s="93">
        <f t="shared" si="1"/>
        <v>99.780552566823346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361961.25</v>
      </c>
      <c r="E22" s="247">
        <v>654728.04</v>
      </c>
      <c r="F22" s="93">
        <f t="shared" si="1"/>
        <v>180.88346197279407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3050810.33</v>
      </c>
      <c r="E23" s="247">
        <v>3008289.01</v>
      </c>
      <c r="F23" s="93">
        <f t="shared" si="1"/>
        <v>98.606228660567027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5497</v>
      </c>
      <c r="E24" s="247">
        <v>5497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77083.37</v>
      </c>
      <c r="E26" s="247">
        <v>71345.279999999999</v>
      </c>
      <c r="F26" s="93">
        <f t="shared" si="1"/>
        <v>92.555994892283508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3404525.25</v>
      </c>
      <c r="E28" s="247">
        <v>3479762.83</v>
      </c>
      <c r="F28" s="93">
        <f t="shared" si="1"/>
        <v>102.20992868242055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53770.530000000028</v>
      </c>
      <c r="E29" s="104">
        <f t="shared" si="6"/>
        <v>32692.150000000023</v>
      </c>
      <c r="F29" s="93">
        <f t="shared" si="1"/>
        <v>60.799382115073087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526838.64</v>
      </c>
      <c r="E30" s="247">
        <v>526838.64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473068.11</v>
      </c>
      <c r="E34" s="247">
        <v>494146.49</v>
      </c>
      <c r="F34" s="93">
        <f t="shared" si="1"/>
        <v>104.45567552630001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51242</v>
      </c>
      <c r="E45" s="104">
        <f t="shared" si="9"/>
        <v>51242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51242</v>
      </c>
      <c r="E47" s="247">
        <v>51242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1540.9</v>
      </c>
      <c r="E51" s="247">
        <v>1540.9</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111151.55</v>
      </c>
      <c r="E54" s="247">
        <v>119647.33</v>
      </c>
      <c r="F54" s="93">
        <f t="shared" si="1"/>
        <v>107.6434201772265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111151.55</v>
      </c>
      <c r="E55" s="247">
        <v>119647.33</v>
      </c>
      <c r="F55" s="93">
        <f t="shared" si="1"/>
        <v>107.6434201772265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503522.3</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503522.3</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57722.720000000001</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57722.720000000001</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1154353.49</v>
      </c>
      <c r="E68" s="104">
        <f t="shared" si="13"/>
        <v>1619002.81</v>
      </c>
      <c r="F68" s="93">
        <f t="shared" si="1"/>
        <v>140.25190931765624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674.85</v>
      </c>
      <c r="E78" s="104">
        <f>E79+SUM(E82:E84)-E85+E86</f>
        <v>5840.48</v>
      </c>
      <c r="F78" s="93">
        <f t="shared" si="1"/>
        <v>865.44861821145423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129.08000000000001</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545.77</v>
      </c>
      <c r="E86" s="247">
        <v>5840.48</v>
      </c>
      <c r="F86" s="93">
        <f t="shared" si="1"/>
        <v>1070.135771478828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936.61999999999989</v>
      </c>
      <c r="E134" s="104">
        <f t="shared" si="23"/>
        <v>936.61999999999989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936.61999999999989</v>
      </c>
      <c r="E135" s="104">
        <f t="shared" si="24"/>
        <v>936.61999999999989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929.06</v>
      </c>
      <c r="E140" s="247">
        <v>929.06</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7.56</v>
      </c>
      <c r="E141" s="247">
        <v>7.56</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1149895.8</v>
      </c>
      <c r="E146" s="104">
        <f t="shared" si="26"/>
        <v>1611093.22</v>
      </c>
      <c r="F146" s="93">
        <f t="shared" si="1"/>
        <v>140.10775758986159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28068.080000000002</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28068.080000000002</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45855.67</v>
      </c>
      <c r="E159" s="247">
        <v>62300.12</v>
      </c>
      <c r="F159" s="93">
        <f t="shared" si="1"/>
        <v>135.86132314717025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33957.21</v>
      </c>
      <c r="E160" s="247">
        <v>45752.86</v>
      </c>
      <c r="F160" s="93">
        <f t="shared" si="1"/>
        <v>134.73680552672025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1101838.03</v>
      </c>
      <c r="E161" s="247">
        <v>1508714.66</v>
      </c>
      <c r="F161" s="93">
        <f t="shared" si="1"/>
        <v>136.92708174176923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31755.11</v>
      </c>
      <c r="E163" s="247">
        <v>33742.5</v>
      </c>
      <c r="F163" s="93">
        <f t="shared" si="1"/>
        <v>106.25848879125282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2846.22</v>
      </c>
      <c r="E164" s="104">
        <f t="shared" si="28"/>
        <v>1132.49</v>
      </c>
      <c r="F164" s="93">
        <f t="shared" si="1"/>
        <v>39.789264357639262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2846.22</v>
      </c>
      <c r="E166" s="247">
        <v>1132.49</v>
      </c>
      <c r="F166" s="93">
        <f t="shared" si="1"/>
        <v>39.789264357639262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7772439.5599999996</v>
      </c>
      <c r="E175" s="104">
        <f t="shared" si="30"/>
        <v>8867155.8100000005</v>
      </c>
      <c r="F175" s="93">
        <f t="shared" si="1"/>
        <v>114.08459006402363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735777.97</v>
      </c>
      <c r="E176" s="104">
        <f t="shared" si="31"/>
        <v>1210615.17</v>
      </c>
      <c r="F176" s="93">
        <f t="shared" si="1"/>
        <v>164.53539238202524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583221.74</v>
      </c>
      <c r="E177" s="104">
        <f t="shared" si="32"/>
        <v>774257.62999999989</v>
      </c>
      <c r="F177" s="93">
        <f t="shared" si="1"/>
        <v>132.75527589215037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415399.16</v>
      </c>
      <c r="E178" s="247">
        <v>549700.97</v>
      </c>
      <c r="F178" s="93">
        <f t="shared" si="1"/>
        <v>132.33078516576683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141534.47</v>
      </c>
      <c r="E179" s="247">
        <v>136085.97</v>
      </c>
      <c r="F179" s="93">
        <f t="shared" si="1"/>
        <v>96.150407741661809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10.210000000000001</v>
      </c>
      <c r="E180" s="104">
        <f t="shared" si="33"/>
        <v>10.19</v>
      </c>
      <c r="F180" s="93">
        <f t="shared" si="1"/>
        <v>99.804113614103812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10.210000000000001</v>
      </c>
      <c r="E183" s="247">
        <v>10.19</v>
      </c>
      <c r="F183" s="93">
        <f t="shared" si="1"/>
        <v>99.804113614103812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26277.9</v>
      </c>
      <c r="E188" s="247">
        <v>88460.5</v>
      </c>
      <c r="F188" s="93">
        <f t="shared" si="1"/>
        <v>336.63458647761047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150562.04</v>
      </c>
      <c r="E189" s="247">
        <v>434259.27</v>
      </c>
      <c r="F189" s="93">
        <f t="shared" si="1"/>
        <v>288.42546899603644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1994.19</v>
      </c>
      <c r="E234" s="104">
        <f t="shared" si="40"/>
        <v>2098.27</v>
      </c>
      <c r="F234" s="93">
        <f t="shared" si="1"/>
        <v>105.21916166463576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1994.19</v>
      </c>
      <c r="E236" s="247">
        <v>2098.27</v>
      </c>
      <c r="F236" s="93">
        <f t="shared" si="1"/>
        <v>105.21916166463576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7036661.5899999999</v>
      </c>
      <c r="E237" s="104">
        <f t="shared" si="41"/>
        <v>7656540.6400000006</v>
      </c>
      <c r="F237" s="93">
        <f t="shared" si="1"/>
        <v>108.80927755401693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6760104.6299999999</v>
      </c>
      <c r="E238" s="104">
        <f t="shared" si="42"/>
        <v>7332336.8499999996</v>
      </c>
      <c r="F238" s="93">
        <f t="shared" si="1"/>
        <v>108.4648426514073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6760104.6299999999</v>
      </c>
      <c r="E239" s="104">
        <f t="shared" si="43"/>
        <v>7332336.8499999996</v>
      </c>
      <c r="F239" s="93">
        <f t="shared" si="1"/>
        <v>108.4648426514073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6760104.6299999999</v>
      </c>
      <c r="E240" s="247">
        <v>7332336.8499999996</v>
      </c>
      <c r="F240" s="93">
        <f t="shared" si="1"/>
        <v>108.4648426514073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-187287.48</v>
      </c>
      <c r="E245" s="104">
        <f t="shared" si="45"/>
        <v>-448186.07999999879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187287.48</v>
      </c>
      <c r="E250" s="104">
        <f t="shared" si="47"/>
        <v>448186.07999999879</v>
      </c>
      <c r="F250" s="93">
        <f t="shared" si="1"/>
        <v>239.30381251325437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187287.48</v>
      </c>
      <c r="E251" s="247">
        <v>448186.07999999879</v>
      </c>
      <c r="F251" s="93">
        <f t="shared" si="1"/>
        <v>239.30381251325437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460998.22</v>
      </c>
      <c r="E255" s="247">
        <v>771191.05</v>
      </c>
      <c r="F255" s="93">
        <f t="shared" si="1"/>
        <v>167.28720774670239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2846.22</v>
      </c>
      <c r="E256" s="247">
        <v>1198.82</v>
      </c>
      <c r="F256" s="93">
        <f t="shared" si="1"/>
        <v>42.119723703719316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495063.36</v>
      </c>
      <c r="E259" s="104">
        <f t="shared" si="49"/>
        <v>1131671.22</v>
      </c>
      <c r="F259" s="93">
        <f t="shared" si="1"/>
        <v>228.59118881268046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495063.36</v>
      </c>
      <c r="E260" s="248">
        <v>1131671.22</v>
      </c>
      <c r="F260" s="97">
        <f t="shared" si="1"/>
        <v>228.59118881268046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89836.46</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1181650.9099999999</v>
      </c>
      <c r="E265" s="247">
        <f>1644835.72-E264</f>
        <v>1554999.26</v>
      </c>
      <c r="F265" s="93">
        <f t="shared" si="50"/>
        <v>131.59548618297092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2846.22</v>
      </c>
      <c r="E267" s="247">
        <v>1132.49</v>
      </c>
      <c r="F267" s="93">
        <f t="shared" si="50"/>
        <v>39.789264357639262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545.77</v>
      </c>
      <c r="E268" s="247">
        <v>5840.48</v>
      </c>
      <c r="F268" s="93">
        <f t="shared" si="50"/>
        <v>1070.135771478828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683829.54</v>
      </c>
      <c r="E286" s="247">
        <v>834578.39</v>
      </c>
      <c r="F286" s="93">
        <f t="shared" si="50"/>
        <v>122.04479935160448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3088.26</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583221.74</v>
      </c>
      <c r="E288" s="247">
        <f>774257.63-E287</f>
        <v>771169.37</v>
      </c>
      <c r="F288" s="93">
        <f t="shared" si="50"/>
        <v>132.22575859397833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150562.04</v>
      </c>
      <c r="E290" s="247">
        <v>434259.27</v>
      </c>
      <c r="F290" s="93">
        <f t="shared" si="50"/>
        <v>288.42546899603644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3" workbookViewId="0">
      <selection activeCell="E92" sqref="E9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7233862.0599999996</v>
      </c>
      <c r="E89" s="81">
        <f t="shared" si="17"/>
        <v>8709400.4500000011</v>
      </c>
      <c r="F89" s="63">
        <f t="shared" si="1"/>
        <v>120.39765726470048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7233862.0599999996</v>
      </c>
      <c r="E94" s="81">
        <f t="shared" si="19"/>
        <v>8709400.4500000011</v>
      </c>
      <c r="F94" s="63">
        <f t="shared" si="1"/>
        <v>120.39765726470048</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7233862.0599999996</v>
      </c>
      <c r="E95" s="249">
        <f>990704.17+7718696.28</f>
        <v>8709400.4500000011</v>
      </c>
      <c r="F95" s="63">
        <f t="shared" si="1"/>
        <v>120.39765726470048</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7233862.0599999996</v>
      </c>
      <c r="E141" s="106">
        <f t="shared" si="28"/>
        <v>8709400.4500000011</v>
      </c>
      <c r="F141" s="82">
        <f t="shared" si="1"/>
        <v>120.39765726470048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5508.87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5508.87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5508.87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5508.87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 workbookViewId="0">
      <selection activeCell="I11" sqref="I1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733783.78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9191507.3800000008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8359476.1100000003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6220938.71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1589199.52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22.93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2700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546614.94999999995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832031.27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8716774.2599999998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8168440.2199999997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6086636.9000000004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1594648.02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22.95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2700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484432.35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548334.04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1208516.9000000004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3088.26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3088.26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3088.26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3088.26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1205428.6400000001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774257.63-3088.26</f>
        <v>771169.37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434259.27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27765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Fruk</cp:lastModifiedBy>
  <cp:lastPrinted>2025-01-29T09:00:49Z</cp:lastPrinted>
  <dcterms:created xsi:type="dcterms:W3CDTF">2022-04-01T05:14:30Z</dcterms:created>
  <dcterms:modified xsi:type="dcterms:W3CDTF">2025-01-29T10:44:41Z</dcterms:modified>
</cp:coreProperties>
</file>